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comments1.xml" ContentType="application/vnd.openxmlformats-officedocument.spreadsheetml.comments+xml"/>
  <Override PartName="/xl/threadedComments/threadedComment2.xml" ContentType="application/vnd.ms-excel.threadedcomments+xml"/>
  <Override PartName="/xl/worksheets/sheet1.xml" ContentType="application/vnd.openxmlformats-officedocument.spreadsheetml.worksheet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xl/persons/person.xml" ContentType="application/vnd.ms-excel.person+xml"/>
  <Override PartName="/xl/styles.xml" ContentType="application/vnd.openxmlformats-officedocument.spreadsheetml.styles+xml"/>
  <Override PartName="/xl/theme/theme1.xml" ContentType="application/vnd.openxmlformats-officedocument.theme+xml"/>
  <Override PartName="/xl/threadedComments/threadedComment11.xml" ContentType="application/vnd.ms-excel.threadedcomments+xml"/>
  <Override PartName="/xl/worksheets/sheet2.xml" ContentType="application/vnd.openxmlformats-officedocument.spreadsheetml.worksheet+xml"/>
  <Override PartName="/xl/comments13.xml" ContentType="application/vnd.openxmlformats-officedocument.spreadsheetml.comments+xml"/>
  <Override PartName="/xl/worksheets/sheet13.xml" ContentType="application/vnd.openxmlformats-officedocument.spreadsheetml.worksheet+xml"/>
  <Override PartName="/xl/threadedComments/threadedComment1.xml" ContentType="application/vnd.ms-excel.threadedcomments+xml"/>
  <Override PartName="/xl/worksheets/sheet12.xml" ContentType="application/vnd.openxmlformats-officedocument.spreadsheetml.worksheet+xml"/>
  <Override PartName="/xl/threadedComments/threadedComment8.xml" ContentType="application/vnd.ms-excel.threadedcomments+xml"/>
  <Override PartName="/xl/comments10.xml" ContentType="application/vnd.openxmlformats-officedocument.spreadsheetml.comments+xml"/>
  <Override PartName="/xl/worksheets/sheet10.xml" ContentType="application/vnd.openxmlformats-officedocument.spreadsheetml.worksheet+xml"/>
  <Override PartName="/xl/threadedComments/threadedComment7.xml" ContentType="application/vnd.ms-excel.threaded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threadedComments/threadedComment6.xml" ContentType="application/vnd.ms-excel.threadedcomments+xml"/>
  <Override PartName="/xl/externalLinks/externalLink3.xml" ContentType="application/vnd.openxmlformats-officedocument.spreadsheetml.externalLink+xml"/>
  <Override PartName="/xl/comments7.xml" ContentType="application/vnd.openxmlformats-officedocument.spreadsheetml.comments+xml"/>
  <Override PartName="/xl/comments14.xml" ContentType="application/vnd.openxmlformats-officedocument.spreadsheetml.comments+xml"/>
  <Override PartName="/xl/worksheets/sheet7.xml" ContentType="application/vnd.openxmlformats-officedocument.spreadsheetml.worksheet+xml"/>
  <Override PartName="/customXml/itemProps3.xml" ContentType="application/vnd.openxmlformats-officedocument.customXmlProperties+xml"/>
  <Override PartName="/xl/comments6.xml" ContentType="application/vnd.openxmlformats-officedocument.spreadsheetml.comments+xml"/>
  <Override PartName="/xl/threadedComments/threadedComment5.xml" ContentType="application/vnd.ms-excel.threadedcomments+xml"/>
  <Override PartName="/xl/comments5.xml" ContentType="application/vnd.openxmlformats-officedocument.spreadsheetml.comments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threadedComments/threadedComment10.xml" ContentType="application/vnd.ms-excel.threadedcomments+xml"/>
  <Override PartName="/xl/comments4.xml" ContentType="application/vnd.openxmlformats-officedocument.spreadsheetml.comments+xml"/>
  <Override PartName="/xl/worksheets/sheet4.xml" ContentType="application/vnd.openxmlformats-officedocument.spreadsheetml.worksheet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worksheets/sheet11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3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readedComments/threadedComment4.xml" ContentType="application/vnd.ms-excel.threadedcomments+xml"/>
  <Override PartName="/xl/worksheets/sheet5.xml" ContentType="application/vnd.openxmlformats-officedocument.spreadsheetml.worksheet+xml"/>
  <Override PartName="/xl/workbook.xml" ContentType="application/vnd.openxmlformats-officedocument.spreadsheetml.sheet.main+xml"/>
  <Override PartName="/xl/comments11.xml" ContentType="application/vnd.openxmlformats-officedocument.spreadsheetml.comments+xml"/>
  <Override PartName="/docProps/custom.xml" ContentType="application/vnd.openxmlformats-officedocument.custom-properties+xml"/>
  <Override PartName="/xl/comments12.xml" ContentType="application/vnd.openxmlformats-officedocument.spreadsheetml.comments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threadedComments/threadedComment9.xml" ContentType="application/vnd.ms-excel.threadedcomments+xml"/>
</Types>
</file>

<file path=_rels/.rels><?xml version="1.0" encoding="UTF-8" standalone="yes"?><Relationships xmlns="http://schemas.openxmlformats.org/package/2006/relationships"><Relationship  Id="rId1" Type="http://schemas.openxmlformats.org/officeDocument/2006/relationships/extended-properties" Target="docProps/app.xml"/><Relationship  Id="rId2" Type="http://schemas.openxmlformats.org/package/2006/relationships/metadata/core-properties" Target="docProps/core.xml"/><Relationship  Id="rId3" Type="http://schemas.openxmlformats.org/officeDocument/2006/relationships/custom-properties" Target="docProps/custom.xml"/><Relationship 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updateLinks="never"/>
  <workbookProtection workbookAlgorithmName="SHA-512" workbookHashValue="OayDceUgaDC3LtZ1vbJz60iq3TZCC5YTO+zANjekgBJPIi1F4hGdS0UovktuUnfuSGjgTvq3LrdSPpwDlhpUhw==" workbookSaltValue="xA07fzh3Q/QtAAKIm12FVA==" workbookSpinCount="100000" lockStructure="1"/>
  <bookViews>
    <workbookView xWindow="360" yWindow="15" windowWidth="20955" windowHeight="9720" activeTab="0"/>
  </bookViews>
  <sheets>
    <sheet name="Synthèse_projet" sheetId="1" state="visible" r:id="rId8"/>
    <sheet name="Présentation_ent1" sheetId="2" state="visible" r:id="rId9"/>
    <sheet name="Financière_ent1" sheetId="3" state="visible" r:id="rId10"/>
    <sheet name="Questionnaire éligibilité_ent1" sheetId="4" state="visible" r:id="rId11"/>
    <sheet name="Présentation_ent2" sheetId="5" state="visible" r:id="rId12"/>
    <sheet name="Financière_ent2" sheetId="6" state="visible" r:id="rId13"/>
    <sheet name="Questionnaire éligibilité_ent2" sheetId="7" state="visible" r:id="rId14"/>
    <sheet name="Présentation_ent3" sheetId="8" state="visible" r:id="rId15"/>
    <sheet name="Financière_ent3" sheetId="9" state="visible" r:id="rId16"/>
    <sheet name="Questionnaire éligibilité_ent3" sheetId="10" state="visible" r:id="rId17"/>
    <sheet name="Présentation_autre1" sheetId="11" state="visible" r:id="rId18"/>
    <sheet name="Financière_autre1" sheetId="12" state="visible" r:id="rId19"/>
    <sheet name="Présentation_autre2" sheetId="13" state="visible" r:id="rId20"/>
    <sheet name="Financière_autre2" sheetId="14" state="visible" r:id="rId21"/>
  </sheets>
  <externalReferences>
    <externalReference r:id="rId1"/>
    <externalReference r:id="rId2"/>
    <externalReference r:id="rId3"/>
  </externalReferences>
  <definedNames>
    <definedName name="_xlnm.Print_Area" localSheetId="0">Synthèse_projet!$A$1:$E$28</definedName>
    <definedName name="DDD" localSheetId="1">#REF!</definedName>
    <definedName name="_xlnm.Print_Area" localSheetId="1">Présentation_ent1!$A$1:$D$35</definedName>
    <definedName name="DDD" localSheetId="2">#REF!</definedName>
    <definedName name="_xlnm.Print_Area" localSheetId="2">Financière_ent1!$A$1:$J$87</definedName>
    <definedName name="_xlnm.Print_Area" localSheetId="4">Présentation_ent2!$A$1:$D$35</definedName>
    <definedName name="_xlnm.Print_Area" localSheetId="5">Financière_ent2!$A$1:$J$87</definedName>
    <definedName name="DDD" localSheetId="6">#REF!</definedName>
    <definedName name="_xlnm.Print_Area" localSheetId="7">Présentation_ent3!$A$1:$D$35</definedName>
    <definedName name="DDD" localSheetId="8">#REF!</definedName>
    <definedName name="_xlnm.Print_Area" localSheetId="8">Financière_ent3!$A$1:$J$87</definedName>
    <definedName name="DDD" localSheetId="9">#REF!</definedName>
    <definedName name="DDD" localSheetId="10">#REF!</definedName>
    <definedName name="_xlnm.Print_Area" localSheetId="10">Présentation_autre1!$A$1:$D$35</definedName>
    <definedName name="DDD" localSheetId="11">#REF!</definedName>
    <definedName name="DDD" localSheetId="12">#REF!</definedName>
    <definedName name="_xlnm.Print_Area" localSheetId="12">Présentation_autre2!$A$1:$D$35</definedName>
    <definedName name="DDD" localSheetId="13">#REF!</definedName>
    <definedName name="DDD">#REF!</definedName>
    <definedName name="LISTE_NATURE">Synthèse_projet!$B$14</definedName>
  </definedNames>
  <calcPr/>
  <extLst>
    <ext xmlns:x15="http://schemas.microsoft.com/office/spreadsheetml/2010/11/main" uri="{D0CA8CA8-9F24-4464-BF8E-62219DCF47F9}"/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tc={00F600B2-0076-4F2A-BD50-00B10090007F}</author>
    <author>tc={0055007F-0046-45D9-A6F8-0079002400AE}</author>
    <author>tc={003800CB-0039-4B60-9D06-00C1003000FA}</author>
    <author>tc={00870013-0006-4A07-BFE2-00D40050001F}</author>
    <author>tc={00E800B6-002D-473A-88B6-007B00C40096}</author>
    <author>tc={00700080-004F-4B76-88CE-00D000300051}</author>
    <author>tc={009A0018-007A-4D7A-B054-00AF00410080}</author>
  </authors>
  <commentList>
    <comment ref="B14" authorId="0" xr:uid="{00F600B2-0076-4F2A-BD50-00B10090007F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liste déroulante : Recherche industrielle / Développement expérimental
</t>
        </r>
      </text>
    </comment>
    <comment ref="B16" authorId="1" xr:uid="{0055007F-0046-45D9-A6F8-0079002400AE}">
      <text>
        <r>
          <rPr>
            <b/>
            <sz val="9"/>
            <rFont val="Tahoma"/>
          </rPr>
          <t xml:space="preserve">BREGEON Corinne TSO T.7:</t>
        </r>
        <r>
          <rPr>
            <sz val="9"/>
            <rFont val="Tahoma"/>
          </rPr>
          <t xml:space="preserve">
format : jj/mm/aaaa
</t>
        </r>
      </text>
    </comment>
    <comment ref="B17" authorId="2" xr:uid="{003800CB-0039-4B60-9D06-00C1003000FA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uniquement un nombre
</t>
        </r>
      </text>
    </comment>
    <comment ref="B20" authorId="3" xr:uid="{00870013-0006-4A07-BFE2-00D40050001F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obligatoire : 9 caractères numériques sans espace
</t>
        </r>
      </text>
    </comment>
    <comment ref="C26" authorId="4" xr:uid="{00E800B6-002D-473A-88B6-007B00C40096}">
      <text>
        <r>
          <rPr>
            <b/>
            <sz val="9"/>
            <rFont val="Tahoma"/>
          </rPr>
          <t xml:space="preserve">BREGEON Corinne TSO T.7:</t>
        </r>
        <r>
          <rPr>
            <sz val="9"/>
            <rFont val="Tahoma"/>
          </rPr>
          <t xml:space="preserve">
format : jj/mm/aaaa
</t>
        </r>
      </text>
    </comment>
    <comment ref="C27" authorId="5" xr:uid="{00700080-004F-4B76-88CE-00D000300051}">
      <text>
        <r>
          <rPr>
            <b/>
            <sz val="9"/>
            <rFont val="Tahoma"/>
          </rPr>
          <t xml:space="preserve">BREGEON Corinne TSO T.7:</t>
        </r>
        <r>
          <rPr>
            <sz val="9"/>
            <rFont val="Tahoma"/>
          </rPr>
          <t xml:space="preserve">
format : jj/mm/aaaa
</t>
        </r>
      </text>
    </comment>
    <comment ref="C28" authorId="6" xr:uid="{009A0018-007A-4D7A-B054-00AF00410080}">
      <text>
        <r>
          <rPr>
            <b/>
            <sz val="9"/>
            <rFont val="Tahoma"/>
          </rPr>
          <t xml:space="preserve">BREGEON Corinne TSO T.7:</t>
        </r>
        <r>
          <rPr>
            <sz val="9"/>
            <rFont val="Tahoma"/>
          </rPr>
          <t xml:space="preserve">
format : jj/mm/aaaa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3" authorId="0">
      <text>
        <r>
          <rPr>
            <sz val="9"/>
            <rFont val="Tahoma"/>
          </rPr>
          <t xml:space="preserve">format : jj/mm/aaaa</t>
        </r>
      </text>
    </comment>
    <comment ref="D32" authorId="0">
      <text>
        <r>
          <rPr>
            <sz val="9"/>
            <rFont val="Tahoma"/>
          </rPr>
          <t xml:space="preserve">L'année N étant l'année en cours.</t>
        </r>
      </text>
    </comment>
    <comment ref="C33" authorId="0">
      <text>
        <r>
          <rPr>
            <sz val="9"/>
            <rFont val="Tahoma"/>
          </rPr>
          <t xml:space="preserve">format : jj/mm/aaaa</t>
        </r>
      </text>
    </comment>
    <comment ref="D33" authorId="0">
      <text>
        <r>
          <rPr>
            <sz val="9"/>
            <rFont val="Tahoma"/>
          </rPr>
          <t xml:space="preserve">format : jj/mm/aaaa</t>
        </r>
      </text>
    </comment>
    <comment ref="D52" authorId="0">
      <text>
        <r>
          <rPr>
            <sz val="9"/>
            <rFont val="Tahoma"/>
          </rPr>
          <t xml:space="preserve">format : jj/mm/aaaa</t>
        </r>
      </text>
    </comment>
    <comment ref="E52" authorId="0">
      <text>
        <r>
          <rPr>
            <sz val="9"/>
            <rFont val="Tahoma"/>
          </rPr>
          <t xml:space="preserve">format : jj/mm/aaaa</t>
        </r>
      </text>
    </comment>
    <comment ref="C8" authorId="0">
      <text>
        <r>
          <rPr>
            <sz val="9"/>
            <rFont val="Tahoma"/>
          </rPr>
          <t xml:space="preserve">format : jj/mm/aaaa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tc={009400CC-00BC-44F1-92ED-001800F00029}</author>
    <author>tc={0079007E-0003-4AC0-BF03-002A00C50038}</author>
    <author>tc={008E003D-0030-46C8-9505-000800C300ED}</author>
    <author>tc={00B40054-00FB-478B-9060-008A00C200BC}</author>
    <author>tc={00600070-005F-4228-98EE-0092006C00EB}</author>
    <author>tc={008A005D-0032-449D-A331-00B4009A0024}</author>
    <author>tc={0053004C-0016-4C96-ADD6-00D9006600F5}</author>
    <author>tc={00BC0018-00DB-4ED1-95B5-008700D600D8}</author>
    <author>tc={002E00D1-0009-4B0A-8EB2-009900AB0048}</author>
    <author>tc={00AD00CC-006F-40B7-8D71-0012008500A4}</author>
    <author>tc={009400BF-00B7-46BC-AF28-006B00A500D5}</author>
    <author>tc={0069001A-0011-4321-AFF6-00F80046008D}</author>
    <author>tc={006100F4-00AB-4CBD-B7D6-00DA00B300BC}</author>
    <author>tc={004B0094-006E-4275-91BA-00A200060030}</author>
    <author>tc={00430064-0076-47B6-9DA3-00B700FF0014}</author>
    <author>tc={002A0047-00BC-456E-9997-00A1005D00BC}</author>
  </authors>
  <commentList>
    <comment ref="B14" authorId="0" xr:uid="{009400CC-00BC-44F1-92ED-001800F00029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uniquement un nombre
</t>
        </r>
      </text>
    </comment>
    <comment ref="B16" authorId="1" xr:uid="{0079007E-0003-4AC0-BF03-002A00C50038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liste déroulante : Oui / Non
</t>
        </r>
      </text>
    </comment>
    <comment ref="B17" authorId="2" xr:uid="{008E003D-0030-46C8-9505-000800C300ED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indiquer le nom du groupe d'appartenance
</t>
        </r>
      </text>
    </comment>
    <comment ref="D17" authorId="3" xr:uid="{00B40054-00FB-478B-9060-008A00C200BC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uniquement un nombre
</t>
        </r>
      </text>
    </comment>
    <comment ref="B20" authorId="4" xr:uid="{00600070-005F-4228-98EE-0092006C00EB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obligatoire : 14 caractères numériques
</t>
        </r>
      </text>
    </comment>
    <comment ref="B24" authorId="5" xr:uid="{008A005D-0032-449D-A331-00B4009A0024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25" authorId="6" xr:uid="{0053004C-0016-4C96-ADD6-00D9006600F5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25" authorId="7" xr:uid="{00BC0018-00DB-4ED1-95B5-008700D600D8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29" authorId="8" xr:uid="{002E00D1-0009-4B0A-8EB2-009900AB0048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0" authorId="9" xr:uid="{00AD00CC-006F-40B7-8D71-0012008500A4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0" authorId="10" xr:uid="{009400BF-00B7-46BC-AF28-006B00A500D5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34" authorId="11" xr:uid="{0069001A-0011-4321-AFF6-00F80046008D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5" authorId="12" xr:uid="{006100F4-00AB-4CBD-B7D6-00DA00B300BC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5" authorId="13" xr:uid="{004B0094-006E-4275-91BA-00A200060030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7" authorId="14" xr:uid="{00430064-0076-47B6-9DA3-00B700FF0014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nom du Labo partenaire du projet
</t>
        </r>
      </text>
    </comment>
    <comment ref="B8" authorId="15" xr:uid="{002A0047-00BC-456E-9997-00A1005D00BC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adresse complète : rue, code postal, ville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tc={00FC008D-00E4-40CC-BBDB-00F00021006F}</author>
    <author>tc={00B200AA-0078-449E-8617-00E3003000EA}</author>
  </authors>
  <commentList>
    <comment ref="C20" authorId="0" xr:uid="{00FC008D-00E4-40CC-BBDB-00F00021006F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 :
Au plus tôt une année avant le début des travaux
</t>
        </r>
      </text>
    </comment>
    <comment ref="I20" authorId="1" xr:uid="{00B200AA-0078-449E-8617-00E3003000EA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AID:
Correspond au nombre d'annutés d'utilisation de cet équipement pour le projet. Le nombre renseigné ici ne peut être strictement supérieur à celui renseigné en colonne G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tc={00930071-00E7-42D7-825F-008200610077}</author>
    <author>tc={003E00DC-00B8-4ACF-9112-007100130044}</author>
    <author>tc={009A00A1-00F8-47B0-B87B-006B00CC00D9}</author>
    <author>tc={00740079-00A4-40FC-BC30-00F900840028}</author>
    <author>tc={00270070-0013-4EE3-B8BB-00A200FC0005}</author>
    <author>tc={00720034-00B5-4899-B58C-00D900E10026}</author>
    <author>tc={00C000CB-00B8-4097-ABEC-0017009F0081}</author>
    <author>tc={006E00AD-0000-4E68-AFB6-008700C4003D}</author>
    <author>tc={00890006-00BB-4F63-90E5-004B004F00FC}</author>
    <author>tc={001500A9-00B3-4694-878A-007F00DF009D}</author>
    <author>tc={00B600A9-0011-4479-920B-004600C00052}</author>
    <author>tc={002D00AC-009D-4931-A514-00EF003000D6}</author>
    <author>tc={005000D9-0013-4AB3-9102-000D00F700EC}</author>
    <author>tc={005D009D-002F-4A0B-9E9C-0086005800F3}</author>
    <author>tc={00CB001F-00F0-4EF5-9FC2-004600E300F0}</author>
    <author>tc={0098007F-00B6-4CAB-B2F3-0009000E0020}</author>
  </authors>
  <commentList>
    <comment ref="B14" authorId="0" xr:uid="{00930071-00E7-42D7-825F-008200610077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uniquement un nombre
</t>
        </r>
      </text>
    </comment>
    <comment ref="B16" authorId="1" xr:uid="{003E00DC-00B8-4ACF-9112-007100130044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liste déroulante : Oui / Non
</t>
        </r>
      </text>
    </comment>
    <comment ref="B17" authorId="2" xr:uid="{009A00A1-00F8-47B0-B87B-006B00CC00D9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indiquer le nom du groupe d'appartenance
</t>
        </r>
      </text>
    </comment>
    <comment ref="D17" authorId="3" xr:uid="{00740079-00A4-40FC-BC30-00F900840028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uniquement un nombre
</t>
        </r>
      </text>
    </comment>
    <comment ref="B20" authorId="4" xr:uid="{00270070-0013-4EE3-B8BB-00A200FC0005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obligatoire : 14 caractères numériques
</t>
        </r>
      </text>
    </comment>
    <comment ref="B24" authorId="5" xr:uid="{00720034-00B5-4899-B58C-00D900E10026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25" authorId="6" xr:uid="{00C000CB-00B8-4097-ABEC-0017009F0081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25" authorId="7" xr:uid="{006E00AD-0000-4E68-AFB6-008700C4003D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29" authorId="8" xr:uid="{00890006-00BB-4F63-90E5-004B004F00FC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0" authorId="9" xr:uid="{001500A9-00B3-4694-878A-007F00DF009D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0" authorId="10" xr:uid="{00B600A9-0011-4479-920B-004600C00052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34" authorId="11" xr:uid="{002D00AC-009D-4931-A514-00EF003000D6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5" authorId="12" xr:uid="{005000D9-0013-4AB3-9102-000D00F700EC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5" authorId="13" xr:uid="{005D009D-002F-4A0B-9E9C-0086005800F3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7" authorId="14" xr:uid="{00CB001F-00F0-4EF5-9FC2-004600E300F0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nom du Labo partenaire du projet
</t>
        </r>
      </text>
    </comment>
    <comment ref="B8" authorId="15" xr:uid="{0098007F-00B6-4CAB-B2F3-0009000E0020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adresse complète : rue, code postal, ville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tc={009200B0-00C0-409F-9574-00E7008C00AD}</author>
    <author>tc={00560080-00B7-4666-BCAB-001A00370018}</author>
  </authors>
  <commentList>
    <comment ref="C20" authorId="0" xr:uid="{009200B0-00C0-409F-9574-00E7008C00AD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 :
Au plus tôt une année avant le début des travaux
</t>
        </r>
      </text>
    </comment>
    <comment ref="I20" authorId="1" xr:uid="{00560080-00B7-4666-BCAB-001A00370018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AID:
Correspond au nombre d'annutés d'utilisation de cet équipement pour le projet. Le nombre renseigné ici ne peut être strictement supérieur à celui renseigné en colonne G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tc={00880059-0067-47F2-B890-005400EC00CB}</author>
    <author>tc={0053004F-00FF-4702-AD1B-004800D4002C}</author>
    <author>tc={00EE0015-00FF-466E-BD9B-007E001F002F}</author>
    <author>tc={000A0055-00E6-493F-8213-00CE00C50040}</author>
    <author>tc={003C004E-0036-4F10-A846-00DD00A900D3}</author>
    <author>tc={00C40060-00F2-4595-AF50-00A30096000B}</author>
    <author>tc={001E006E-007F-49DE-98D1-006900DF0011}</author>
    <author>tc={00F6008E-002E-4023-956A-00D9003C0044}</author>
    <author>tc={00AC0024-0009-4BA1-8CCB-00BB006B00D7}</author>
    <author>tc={00CA00FA-001A-4FB9-A69D-00B900C700A0}</author>
    <author>tc={002600F5-00B8-4EE2-95C8-004A006300F9}</author>
    <author>tc={00D5000D-0038-47FD-9DFC-00AA00CF00F4}</author>
    <author>tc={007200F1-00E1-4CD2-B977-00BD00C900A3}</author>
    <author>tc={00BD002D-00A2-41C4-9D74-00A800AA00A9}</author>
    <author>tc={0023000E-008A-4E2F-BDF5-009400770005}</author>
    <author>tc={0093002B-0048-4FF0-A7A7-003B00B80059}</author>
  </authors>
  <commentList>
    <comment ref="B14" authorId="0" xr:uid="{00880059-0067-47F2-B890-005400EC00CB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uniquement un nombre
</t>
        </r>
      </text>
    </comment>
    <comment ref="B16" authorId="1" xr:uid="{0053004F-00FF-4702-AD1B-004800D4002C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liste déroulante : Oui / Non
</t>
        </r>
      </text>
    </comment>
    <comment ref="B17" authorId="2" xr:uid="{00EE0015-00FF-466E-BD9B-007E001F002F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indiquer le nom du groupe d'appartenance
</t>
        </r>
      </text>
    </comment>
    <comment ref="D17" authorId="3" xr:uid="{000A0055-00E6-493F-8213-00CE00C50040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uniquement un nombre
</t>
        </r>
      </text>
    </comment>
    <comment ref="B20" authorId="4" xr:uid="{003C004E-0036-4F10-A846-00DD00A900D3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obligatoire : 14 caractères numériques
</t>
        </r>
      </text>
    </comment>
    <comment ref="B24" authorId="5" xr:uid="{00C40060-00F2-4595-AF50-00A30096000B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25" authorId="6" xr:uid="{001E006E-007F-49DE-98D1-006900DF0011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25" authorId="7" xr:uid="{00F6008E-002E-4023-956A-00D9003C0044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29" authorId="8" xr:uid="{00AC0024-0009-4BA1-8CCB-00BB006B00D7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0" authorId="9" xr:uid="{00CA00FA-001A-4FB9-A69D-00B900C700A0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0" authorId="10" xr:uid="{002600F5-00B8-4EE2-95C8-004A006300F9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34" authorId="11" xr:uid="{00D5000D-0038-47FD-9DFC-00AA00CF00F4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5" authorId="12" xr:uid="{007200F1-00E1-4CD2-B977-00BD00C900A3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5" authorId="13" xr:uid="{00BD002D-00A2-41C4-9D74-00A800AA00A9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7" authorId="14" xr:uid="{0023000E-008A-4E2F-BDF5-009400770005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nom de la société porteuse du projet
</t>
        </r>
      </text>
    </comment>
    <comment ref="B8" authorId="15" xr:uid="{0093002B-0048-4FF0-A7A7-003B00B80059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adresse complète : rue, code postal, ville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tc={00730056-00C9-4ACA-B076-00D800E80011}</author>
    <author>tc={00A600F5-0002-46A0-9656-00D500FE0073}</author>
  </authors>
  <commentList>
    <comment ref="C19" authorId="0" xr:uid="{00730056-00C9-4ACA-B076-00D800E80011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 :
Au plus tôt une année avant le début des travaux
</t>
        </r>
      </text>
    </comment>
    <comment ref="I19" authorId="1" xr:uid="{00A600F5-0002-46A0-9656-00D500FE0073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AID:
Correspond au nombre d'annuités d'utilisation de cet équipement pour le projet. La durée renseignée ici ne peut être pas supérieure à celle du projet.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3" authorId="0">
      <text>
        <r>
          <rPr>
            <sz val="9"/>
            <rFont val="Tahoma"/>
          </rPr>
          <t xml:space="preserve">format : jj/mm/aaaa</t>
        </r>
      </text>
    </comment>
    <comment ref="D32" authorId="0">
      <text>
        <r>
          <rPr>
            <sz val="9"/>
            <rFont val="Tahoma"/>
          </rPr>
          <t xml:space="preserve">L'année N étant l'année en cours.</t>
        </r>
      </text>
    </comment>
    <comment ref="C33" authorId="0">
      <text>
        <r>
          <rPr>
            <sz val="9"/>
            <rFont val="Tahoma"/>
          </rPr>
          <t xml:space="preserve">format : jj/mm/aaaa</t>
        </r>
      </text>
    </comment>
    <comment ref="D33" authorId="0">
      <text>
        <r>
          <rPr>
            <sz val="9"/>
            <rFont val="Tahoma"/>
          </rPr>
          <t xml:space="preserve">format : jj/mm/aaaa</t>
        </r>
      </text>
    </comment>
    <comment ref="D52" authorId="0">
      <text>
        <r>
          <rPr>
            <sz val="9"/>
            <rFont val="Tahoma"/>
          </rPr>
          <t xml:space="preserve">format : jj/mm/aaaa</t>
        </r>
      </text>
    </comment>
    <comment ref="E52" authorId="0">
      <text>
        <r>
          <rPr>
            <sz val="9"/>
            <rFont val="Tahoma"/>
          </rPr>
          <t xml:space="preserve">format : jj/mm/aaaa</t>
        </r>
      </text>
    </comment>
    <comment ref="C8" authorId="0">
      <text>
        <r>
          <rPr>
            <sz val="9"/>
            <rFont val="Tahoma"/>
          </rPr>
          <t xml:space="preserve">format : jj/mm/aaaa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tc={007C00A2-0027-43D7-94E0-004700BC0050}</author>
    <author>tc={006D0001-005B-4C8B-BB86-003500B10096}</author>
    <author>tc={005400CD-0030-4625-A997-009E00A60045}</author>
    <author>tc={00D50086-0095-4B85-824E-00FE001F0007}</author>
    <author>tc={008A00A5-00B4-41F4-9DE5-001100CD0051}</author>
    <author>tc={007B005D-002C-4436-8AF6-002B00DB0065}</author>
    <author>tc={0032004C-0066-4F2B-BEA0-009900FB00D3}</author>
    <author>tc={003100DF-0032-46DF-AB3C-00AC004A0085}</author>
    <author>tc={000A007E-00FF-4CA5-B900-005A00F100FF}</author>
    <author>tc={00A9008C-0058-4AD6-AEEB-00FA00A900DA}</author>
    <author>tc={001100B1-00ED-478C-B10C-00A100250053}</author>
    <author>tc={008E0048-00FB-418F-A370-001C005D0038}</author>
    <author>tc={007C009B-0000-45A2-AEE7-008200A200EC}</author>
    <author>tc={00410028-001A-45EE-B2D3-008D009600A9}</author>
    <author>tc={00EF00DD-0072-49B7-BDF8-00C000C9003F}</author>
  </authors>
  <commentList>
    <comment ref="B14" authorId="0" xr:uid="{007C00A2-0027-43D7-94E0-004700BC0050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uniquement un nombre
</t>
        </r>
      </text>
    </comment>
    <comment ref="B16" authorId="1" xr:uid="{006D0001-005B-4C8B-BB86-003500B10096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liste déroulante : Oui / Non
</t>
        </r>
      </text>
    </comment>
    <comment ref="B17" authorId="2" xr:uid="{005400CD-0030-4625-A997-009E00A60045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indiquer le nom du groupe d'appartenance
</t>
        </r>
      </text>
    </comment>
    <comment ref="D17" authorId="3" xr:uid="{00D50086-0095-4B85-824E-00FE001F0007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uniquement un nombre
</t>
        </r>
      </text>
    </comment>
    <comment ref="B20" authorId="4" xr:uid="{008A00A5-00B4-41F4-9DE5-001100CD0051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obligatoire : 14 caractères numériques
</t>
        </r>
      </text>
    </comment>
    <comment ref="B24" authorId="5" xr:uid="{007B005D-002C-4436-8AF6-002B00DB0065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25" authorId="6" xr:uid="{0032004C-0066-4F2B-BEA0-009900FB00D3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25" authorId="7" xr:uid="{003100DF-0032-46DF-AB3C-00AC004A0085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29" authorId="8" xr:uid="{000A007E-00FF-4CA5-B900-005A00F100FF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0" authorId="9" xr:uid="{00A9008C-0058-4AD6-AEEB-00FA00A900DA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0" authorId="10" xr:uid="{001100B1-00ED-478C-B10C-00A100250053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34" authorId="11" xr:uid="{008E0048-00FB-418F-A370-001C005D0038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5" authorId="12" xr:uid="{007C009B-0000-45A2-AEE7-008200A200EC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5" authorId="13" xr:uid="{00410028-001A-45EE-B2D3-008D009600A9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8" authorId="14" xr:uid="{00EF00DD-0072-49B7-BDF8-00C000C9003F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adresse complète : rue, code postal, ville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tc={00E100ED-004F-4AF4-B4D3-000600F900CF}</author>
    <author>tc={00190010-000E-486F-8605-0072006F00F1}</author>
  </authors>
  <commentList>
    <comment ref="C19" authorId="0" xr:uid="{00E100ED-004F-4AF4-B4D3-000600F900CF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 :
Au plus tôt une année avant le début des travaux
</t>
        </r>
      </text>
    </comment>
    <comment ref="I19" authorId="1" xr:uid="{00190010-000E-486F-8605-0072006F00F1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AID:
Correspond au nombre d'annuités d'utilisation de cet équipement pour le projet. La durée renseignée ici ne peut être pas supérieure à celle du projet.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3" authorId="0">
      <text>
        <r>
          <rPr>
            <sz val="9"/>
            <rFont val="Tahoma"/>
          </rPr>
          <t xml:space="preserve">format : jj/mm/aaaa</t>
        </r>
      </text>
    </comment>
    <comment ref="D32" authorId="0">
      <text>
        <r>
          <rPr>
            <sz val="9"/>
            <rFont val="Tahoma"/>
          </rPr>
          <t xml:space="preserve">L'année N étant l'année en cours.</t>
        </r>
      </text>
    </comment>
    <comment ref="C33" authorId="0">
      <text>
        <r>
          <rPr>
            <sz val="9"/>
            <rFont val="Tahoma"/>
          </rPr>
          <t xml:space="preserve">format : jj/mm/aaaa</t>
        </r>
      </text>
    </comment>
    <comment ref="D33" authorId="0">
      <text>
        <r>
          <rPr>
            <sz val="9"/>
            <rFont val="Tahoma"/>
          </rPr>
          <t xml:space="preserve">format : jj/mm/aaaa</t>
        </r>
      </text>
    </comment>
    <comment ref="D52" authorId="0">
      <text>
        <r>
          <rPr>
            <sz val="9"/>
            <rFont val="Tahoma"/>
          </rPr>
          <t xml:space="preserve">format : jj/mm/aaaa</t>
        </r>
      </text>
    </comment>
    <comment ref="E52" authorId="0">
      <text>
        <r>
          <rPr>
            <sz val="9"/>
            <rFont val="Tahoma"/>
          </rPr>
          <t xml:space="preserve">format : jj/mm/aaaa</t>
        </r>
      </text>
    </comment>
    <comment ref="C8" authorId="0">
      <text>
        <r>
          <rPr>
            <sz val="9"/>
            <rFont val="Tahoma"/>
          </rPr>
          <t xml:space="preserve">format : jj/mm/aaaa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tc={008300BE-006A-43CA-AC82-005000AF003D}</author>
    <author>tc={0066008E-005A-40DA-9558-00F300E2001D}</author>
    <author>tc={00E500AE-0060-4F3E-AF28-00F800CE0083}</author>
    <author>tc={00360009-00B6-4BF9-872D-0012009C00FC}</author>
    <author>tc={00E100B3-001F-4DC4-BFEF-0061005A0066}</author>
    <author>tc={00840043-0000-4900-82EA-007200A60002}</author>
    <author>tc={009700F1-007E-449B-B2FD-00D0003B00CE}</author>
    <author>tc={0020004A-005B-40BA-9419-00510003001B}</author>
    <author>tc={00CD005B-0004-48CB-999A-005000AB00B5}</author>
    <author>tc={009C002F-00EC-40CD-A4CB-00A900CD00AA}</author>
    <author>tc={0099005B-009A-437E-983C-00A800FF0028}</author>
    <author>tc={00BC0077-00F7-4407-ABCF-00AD00AC009D}</author>
    <author>tc={0076003A-0091-4CCC-B265-003600C800A2}</author>
    <author>tc={00F800C7-0050-4BD0-AB1A-002100E4005E}</author>
    <author>tc={00A70067-0017-420A-AC80-00BC00700050}</author>
  </authors>
  <commentList>
    <comment ref="B14" authorId="0" xr:uid="{008300BE-006A-43CA-AC82-005000AF003D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uniquement un nombre
</t>
        </r>
      </text>
    </comment>
    <comment ref="B16" authorId="1" xr:uid="{0066008E-005A-40DA-9558-00F300E2001D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liste déroulante : Oui / Non
</t>
        </r>
      </text>
    </comment>
    <comment ref="B17" authorId="2" xr:uid="{00E500AE-0060-4F3E-AF28-00F800CE0083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indiquer le nom du groupe d'appartenance
</t>
        </r>
      </text>
    </comment>
    <comment ref="D17" authorId="3" xr:uid="{00360009-00B6-4BF9-872D-0012009C00FC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si filiale d'un groupe : uniquement un nombre
</t>
        </r>
      </text>
    </comment>
    <comment ref="B20" authorId="4" xr:uid="{00E100B3-001F-4DC4-BFEF-0061005A0066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obligatoire : 14 caractères numériques
</t>
        </r>
      </text>
    </comment>
    <comment ref="B24" authorId="5" xr:uid="{00840043-0000-4900-82EA-007200A60002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25" authorId="6" xr:uid="{009700F1-007E-449B-B2FD-00D0003B00CE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25" authorId="7" xr:uid="{0020004A-005B-40BA-9419-00510003001B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29" authorId="8" xr:uid="{00CD005B-0004-48CB-999A-005000AB00B5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0" authorId="9" xr:uid="{009C002F-00EC-40CD-A4CB-00A900CD00AA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0" authorId="10" xr:uid="{0099005B-009A-437E-983C-00A800FF0028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34" authorId="11" xr:uid="{00BC0077-00F7-4407-ABCF-00AD00AC009D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une seule adresse mail
</t>
        </r>
      </text>
    </comment>
    <comment ref="B35" authorId="12" xr:uid="{0076003A-0091-4CCC-B265-003600C800A2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D35" authorId="13" xr:uid="{00F800C7-0050-4BD0-AB1A-002100E4005E}">
      <text>
        <r>
          <rPr>
            <b/>
            <sz val="9"/>
            <rFont val="Tahoma"/>
          </rPr>
          <t xml:space="preserve">BREGEON Corinne :</t>
        </r>
        <r>
          <rPr>
            <sz val="9"/>
            <rFont val="Tahoma"/>
          </rPr>
          <t xml:space="preserve">
Format : 10 chiffres avec un espace tous les 2 chiffres (mais sans caractère de séparation). Exemple : xx xx xx xx xx
Ou : cellule vide
</t>
        </r>
      </text>
    </comment>
    <comment ref="B8" authorId="14" xr:uid="{00A70067-0017-420A-AC80-00BC00700050}">
      <text>
        <r>
          <rPr>
            <b/>
            <sz val="9"/>
            <rFont val="Tahoma"/>
          </rPr>
          <t xml:space="preserve">PERREL Yannick SA CL EXCEPTI DEF:</t>
        </r>
        <r>
          <rPr>
            <sz val="9"/>
            <rFont val="Tahoma"/>
          </rPr>
          <t xml:space="preserve">
adresse complète : rue, code postal, ville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tc={00AD0087-0076-460B-A31D-00FF001400C3}</author>
    <author>tc={00AC0081-0055-414E-BE93-001B00BD003E}</author>
  </authors>
  <commentList>
    <comment ref="C19" authorId="0" xr:uid="{00AD0087-0076-460B-A31D-00FF001400C3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 :
Au plus tôt une année avant le début des travaux
</t>
        </r>
      </text>
    </comment>
    <comment ref="I19" authorId="1" xr:uid="{00AC0081-0055-414E-BE93-001B00BD003E}">
      <text>
        <r>
          <rPr>
            <b/>
            <sz val="9"/>
            <rFont val="Tahoma"/>
          </rPr>
          <t xml:space="preserve">MERT Philippa TCT GROUPE II:</t>
        </r>
        <r>
          <rPr>
            <sz val="9"/>
            <rFont val="Tahoma"/>
          </rPr>
          <t xml:space="preserve">
AID:
Correspond au nombre d'annuités d'utilisation de cet équipement pour le projet. La durée renseignée ici ne peut être pas supérieure à celle du projet.
</t>
        </r>
      </text>
    </comment>
  </commentList>
</comments>
</file>

<file path=xl/sharedStrings.xml><?xml version="1.0" encoding="utf-8"?>
<sst xmlns="http://schemas.openxmlformats.org/spreadsheetml/2006/main" count="232" uniqueCount="232">
  <si>
    <t xml:space="preserve">REGIME D’APPUI AUX PME POUR L’INNOVATION DUALE - RAPID</t>
  </si>
  <si>
    <t xml:space="preserve">S'il reste du rouge, veuillez reprendre le formulaire</t>
  </si>
  <si>
    <t xml:space="preserve">FICHE DE SYNTHESE DU PROJET</t>
  </si>
  <si>
    <t xml:space="preserve">Acronyme du projet</t>
  </si>
  <si>
    <t xml:space="preserve">Nom complet du projet</t>
  </si>
  <si>
    <t xml:space="preserve">Objet du projet (2 lignes)</t>
  </si>
  <si>
    <t xml:space="preserve">Thématiques défense abordées et dualité potentielle (3 lignes)</t>
  </si>
  <si>
    <t xml:space="preserve">Descriptif résumé du projet (10 lignes) : objectifs, aspects innovants, résultats attendus</t>
  </si>
  <si>
    <t>Nature</t>
  </si>
  <si>
    <t>Travaux</t>
  </si>
  <si>
    <t xml:space="preserve">Date envisagée de début des travaux</t>
  </si>
  <si>
    <t xml:space="preserve">Durée estimée des travaux (en mois)</t>
  </si>
  <si>
    <t xml:space="preserve">Société porteuse du projet</t>
  </si>
  <si>
    <t>Nom</t>
  </si>
  <si>
    <t>SIREN</t>
  </si>
  <si>
    <t xml:space="preserve"> </t>
  </si>
  <si>
    <t xml:space="preserve">Le projet fait-il déjà l’objet d’une demande d’aide publique ? Si oui, préciser</t>
  </si>
  <si>
    <t xml:space="preserve">Le projet peut-il être communiqué à une collectivité locale pour qu'elle le subventionne ?</t>
  </si>
  <si>
    <t xml:space="preserve">              Oui</t>
  </si>
  <si>
    <t xml:space="preserve">             Non</t>
  </si>
  <si>
    <t xml:space="preserve">Quelle collectivité ?</t>
  </si>
  <si>
    <t xml:space="preserve">Porteur et partenaires éventuels</t>
  </si>
  <si>
    <t>Date</t>
  </si>
  <si>
    <t>Signature</t>
  </si>
  <si>
    <t xml:space="preserve">FICHE PRESENTATION PORTEUR/PARTENAIRE</t>
  </si>
  <si>
    <t xml:space="preserve">(à renseigner par chaque partenaire)</t>
  </si>
  <si>
    <t xml:space="preserve">Nom du partenaire</t>
  </si>
  <si>
    <t xml:space="preserve">Adresse complète</t>
  </si>
  <si>
    <t xml:space="preserve">Code postal</t>
  </si>
  <si>
    <t>Ville</t>
  </si>
  <si>
    <t xml:space="preserve">Forme juridique</t>
  </si>
  <si>
    <t xml:space="preserve">Activité principale</t>
  </si>
  <si>
    <t xml:space="preserve">Code APE</t>
  </si>
  <si>
    <t>Effectifs</t>
  </si>
  <si>
    <t xml:space="preserve">CA en Milliers d'euros (k€)</t>
  </si>
  <si>
    <t xml:space="preserve">cas Oui; 0=NOK, 1 = OK</t>
  </si>
  <si>
    <t xml:space="preserve">Entreprise, filiale de groupe</t>
  </si>
  <si>
    <t xml:space="preserve">cas Non; 0=NOK, 1 = OK</t>
  </si>
  <si>
    <t xml:space="preserve">Si oui, préciser le groupe d’appartenance</t>
  </si>
  <si>
    <t xml:space="preserve">Effectif groupe</t>
  </si>
  <si>
    <t xml:space="preserve">Adresse du lieu où seront réalisés les travaux de R&amp;D (si différente de l'adresse indiquée ci-dessus)</t>
  </si>
  <si>
    <t>SIRET</t>
  </si>
  <si>
    <t xml:space="preserve">Représentant légal (qui sera le signataire de la convention)</t>
  </si>
  <si>
    <t xml:space="preserve">Nom et prénom</t>
  </si>
  <si>
    <t>Fonction</t>
  </si>
  <si>
    <t xml:space="preserve">comptage nombre de caractères Tél1/Tél2</t>
  </si>
  <si>
    <t xml:space="preserve">Adresse mél</t>
  </si>
  <si>
    <t xml:space="preserve">comptage nombre d'espaces Tél1/Tél2</t>
  </si>
  <si>
    <t>Téléphone</t>
  </si>
  <si>
    <t>Portable</t>
  </si>
  <si>
    <t xml:space="preserve">Responsable technique du projet (qui assurera le suivi technique du projet)</t>
  </si>
  <si>
    <t xml:space="preserve">Responsable administratif et/ou financier du projet (qui sera destinataire des correspondances ou contacts liés aux aspects administratifs et/ou financiers du projet)</t>
  </si>
  <si>
    <t>Référence</t>
  </si>
  <si>
    <t xml:space="preserve">[Modèle "FCE-entreprises"]</t>
  </si>
  <si>
    <t xml:space="preserve">Annexe financière       </t>
  </si>
  <si>
    <t xml:space="preserve">Aide : se référer aux Conseils d'utilisation de l'annexe financière ENTREPRISES</t>
  </si>
  <si>
    <t xml:space="preserve">Nom titulaire</t>
  </si>
  <si>
    <t>Code</t>
  </si>
  <si>
    <t xml:space="preserve">Description  (1)</t>
  </si>
  <si>
    <t>Coût</t>
  </si>
  <si>
    <t>Nombre</t>
  </si>
  <si>
    <t xml:space="preserve">de la</t>
  </si>
  <si>
    <t>unitaire</t>
  </si>
  <si>
    <t>d'unités</t>
  </si>
  <si>
    <t>total</t>
  </si>
  <si>
    <t>ligne</t>
  </si>
  <si>
    <t xml:space="preserve">(€ HT) (2)</t>
  </si>
  <si>
    <t>(2)</t>
  </si>
  <si>
    <t xml:space="preserve">(€HT) (3)</t>
  </si>
  <si>
    <t xml:space="preserve">Tableau 1 : dépenses de personnel (4) (comptes éligibles du PCG (5) : 6247, 631, 633, 641, 645, 647, 648)</t>
  </si>
  <si>
    <t>1a</t>
  </si>
  <si>
    <t>1b</t>
  </si>
  <si>
    <t>1c</t>
  </si>
  <si>
    <t>1d</t>
  </si>
  <si>
    <t>1e</t>
  </si>
  <si>
    <t>T1</t>
  </si>
  <si>
    <t>Total</t>
  </si>
  <si>
    <t xml:space="preserve">Tableau 2 : amortissement d'équipements de R&amp;D (comptes éligibles du PCG (5) : 6122, 6135, 6811)</t>
  </si>
  <si>
    <t>Description</t>
  </si>
  <si>
    <t xml:space="preserve">Année d'acquisition</t>
  </si>
  <si>
    <t>Quantité</t>
  </si>
  <si>
    <t xml:space="preserve">Taux d'utilisation pour le projet (%)</t>
  </si>
  <si>
    <t xml:space="preserve">Valeur unitaire d'acquisition en € HT</t>
  </si>
  <si>
    <t xml:space="preserve">Durée de l'amortissement comptable 
(en années)</t>
  </si>
  <si>
    <t xml:space="preserve">Nbre d'annuités d'amortis-sement (2)</t>
  </si>
  <si>
    <t>2a</t>
  </si>
  <si>
    <t>2b</t>
  </si>
  <si>
    <t>2c</t>
  </si>
  <si>
    <t>2d</t>
  </si>
  <si>
    <t>2e</t>
  </si>
  <si>
    <t>T2</t>
  </si>
  <si>
    <t xml:space="preserve">Tableau 3 : dépenses de sous-traitance (compte éligible du PCG (5) : 611)</t>
  </si>
  <si>
    <t>3a</t>
  </si>
  <si>
    <t>3b</t>
  </si>
  <si>
    <t>3c</t>
  </si>
  <si>
    <t>3d</t>
  </si>
  <si>
    <t>3e</t>
  </si>
  <si>
    <t>T3</t>
  </si>
  <si>
    <t xml:space="preserve">Tableau 4 : frais de missions (comptes éligibles du PCG (5) : 6251, 6256)</t>
  </si>
  <si>
    <t>4a</t>
  </si>
  <si>
    <t>4b</t>
  </si>
  <si>
    <t>4c</t>
  </si>
  <si>
    <t>4d</t>
  </si>
  <si>
    <t>4e</t>
  </si>
  <si>
    <t>T4</t>
  </si>
  <si>
    <t xml:space="preserve">Tableau 5 : autres dépenses comptabilisées (comptes éligibles du PCG (5) : 601, 6021, 6022, 604, 605, 617, 621, 651)</t>
  </si>
  <si>
    <t>5a</t>
  </si>
  <si>
    <t>5b</t>
  </si>
  <si>
    <t>5c</t>
  </si>
  <si>
    <t>5d</t>
  </si>
  <si>
    <t>5e</t>
  </si>
  <si>
    <t>T5</t>
  </si>
  <si>
    <t xml:space="preserve">Tableau 6 : dépenses liées à l'utilisation d'autres équipements de R&amp;D que ceux du tableau 2 (6)</t>
  </si>
  <si>
    <t xml:space="preserve">Nombre d'unités (2)</t>
  </si>
  <si>
    <t>6a</t>
  </si>
  <si>
    <t>6b</t>
  </si>
  <si>
    <t>6c</t>
  </si>
  <si>
    <t>6d</t>
  </si>
  <si>
    <t>6e</t>
  </si>
  <si>
    <t>T6</t>
  </si>
  <si>
    <t xml:space="preserve">Tableau 7 : autres dépenses (6)</t>
  </si>
  <si>
    <t>7a</t>
  </si>
  <si>
    <t>7b</t>
  </si>
  <si>
    <t>7c</t>
  </si>
  <si>
    <t>7d</t>
  </si>
  <si>
    <t>7e</t>
  </si>
  <si>
    <t>T7</t>
  </si>
  <si>
    <t xml:space="preserve">Tableau 8 : dépenses forfaitaires</t>
  </si>
  <si>
    <t>8a</t>
  </si>
  <si>
    <t>Encadrement/Assistance</t>
  </si>
  <si>
    <t xml:space="preserve">T1 x 20%</t>
  </si>
  <si>
    <t>8b</t>
  </si>
  <si>
    <t>8c</t>
  </si>
  <si>
    <t>T8</t>
  </si>
  <si>
    <t>T</t>
  </si>
  <si>
    <t xml:space="preserve">Total des dépenses prévues</t>
  </si>
  <si>
    <t xml:space="preserve">T1 + … + T8</t>
  </si>
  <si>
    <t xml:space="preserve">(1) Catégories de personnel pour le tableau 1</t>
  </si>
  <si>
    <t xml:space="preserve">(2) L'unité est : a) l'heure pour le tableau 1, b) l'annuité d'amortissement pour le tableau 2, et c) l'heure, la journée ou autre (à préciser) pour le tableau 6.</t>
  </si>
  <si>
    <t xml:space="preserve">(3) Le coût total est égal au produit du coût unitaire par le nombre d'unités, pour les tableaux 1, 2 et 6 ; il est rempli directement pour les tableaux 3, 4, 5 et 7</t>
  </si>
  <si>
    <t xml:space="preserve">(4) Personnel directement affecté au projet (cf. la ligne 8a pour la prise en compte des dépenses de personnel relatives à l'encadrement ou à l'assistance) : préciser une catégorie par ligne (ex : ingénieur de recherche), exprimée en H/an (équivalent temps plein)</t>
  </si>
  <si>
    <t xml:space="preserve">(5) Plan comptable général.</t>
  </si>
  <si>
    <t xml:space="preserve">(6) A la différence de celles des tableaux 1 à 5, les lignes des tableaux 6 et 7 relèvent de facturations internes. </t>
  </si>
  <si>
    <t xml:space="preserve">Nom de l'entreprise</t>
  </si>
  <si>
    <t xml:space="preserve">Date de création de l'entreprise</t>
  </si>
  <si>
    <t xml:space="preserve">Forme juridique de l'entreprise</t>
  </si>
  <si>
    <t xml:space="preserve">Une procédure collective est-elle en cours ?</t>
  </si>
  <si>
    <t>Oui</t>
  </si>
  <si>
    <t>Non</t>
  </si>
  <si>
    <t xml:space="preserve">Si OUI, indiquer</t>
  </si>
  <si>
    <t xml:space="preserve">La date d'ouverture de la procédure collective</t>
  </si>
  <si>
    <t xml:space="preserve">La forme de la procédure collective</t>
  </si>
  <si>
    <t xml:space="preserve">Ou les conditions de soumission à une procédure d'insolvabilité à la demande de vos créanciers sont-elles remplies ?</t>
  </si>
  <si>
    <t xml:space="preserve">Un apport en capital est-il prévu ?</t>
  </si>
  <si>
    <t xml:space="preserve">Sous quelle forme ?</t>
  </si>
  <si>
    <t xml:space="preserve">Pour quel montant ?</t>
  </si>
  <si>
    <t xml:space="preserve">A quelle échéance ?</t>
  </si>
  <si>
    <t xml:space="preserve">Avez-vous reçu une aide au sauvetage ?</t>
  </si>
  <si>
    <t xml:space="preserve">La date de cette aide</t>
  </si>
  <si>
    <t xml:space="preserve">Ce prêt a-t-il été remboursé ?</t>
  </si>
  <si>
    <t xml:space="preserve">Avez-vous mis fin à la garantie?</t>
  </si>
  <si>
    <t xml:space="preserve">Avez-vous reçu une aide à la restructuration ?</t>
  </si>
  <si>
    <t xml:space="preserve">Etes-vous toujours soumis à un plan de restructuration?</t>
  </si>
  <si>
    <t xml:space="preserve">Pour les entreprises autres que les PME* constituées depuis moins de 3 ans :</t>
  </si>
  <si>
    <t xml:space="preserve">Renseigner le montant de chacun des postes des capitaux propres, tels qu'ils sont inscrits dans la liasse fiscale de l'entreprise, pour les 2 derniers exercices clos.</t>
  </si>
  <si>
    <t xml:space="preserve">Liasse fiscale</t>
  </si>
  <si>
    <t xml:space="preserve">Exercice N-2</t>
  </si>
  <si>
    <t xml:space="preserve">Exercice N-1</t>
  </si>
  <si>
    <t xml:space="preserve">Date de clôture des comptes :</t>
  </si>
  <si>
    <t xml:space="preserve">Capital social ou individuel</t>
  </si>
  <si>
    <t>DA</t>
  </si>
  <si>
    <t xml:space="preserve">Primes d'émission, de fusion, d'apport</t>
  </si>
  <si>
    <t>DB</t>
  </si>
  <si>
    <t xml:space="preserve">Ecart de réévaluation </t>
  </si>
  <si>
    <t>DC</t>
  </si>
  <si>
    <t>Réserves</t>
  </si>
  <si>
    <t>DD+DE+DF+DG</t>
  </si>
  <si>
    <t xml:space="preserve">Report à nouveau</t>
  </si>
  <si>
    <t>DH</t>
  </si>
  <si>
    <t xml:space="preserve">Résultat net de l'exercice</t>
  </si>
  <si>
    <t>DI</t>
  </si>
  <si>
    <t xml:space="preserve">Subventions d'investissement</t>
  </si>
  <si>
    <t>DJ</t>
  </si>
  <si>
    <t xml:space="preserve">Provisions réglementées</t>
  </si>
  <si>
    <t>DK</t>
  </si>
  <si>
    <t xml:space="preserve">CAPITAUX PROPRES</t>
  </si>
  <si>
    <t>DL</t>
  </si>
  <si>
    <t xml:space="preserve">* Les petites et moyennes entreprises (PME) sont celles qui :</t>
  </si>
  <si>
    <t xml:space="preserve">- d'une part occupent moins de 250 personnes</t>
  </si>
  <si>
    <t xml:space="preserve">- et d'autre part, ont un chiffre d'affaires annuel n'excédant pas 50 M€ ou un total de bilan n'excédant pas 43 M€</t>
  </si>
  <si>
    <t xml:space="preserve">Pour les entreprises qui ne sont pas des PME* :</t>
  </si>
  <si>
    <t xml:space="preserve">Renseigner, en plus des éléments précédents, le montant de chacun des postes suivants pour les deux derniers exercices clos :</t>
  </si>
  <si>
    <t xml:space="preserve">Emprunts obligataires convertibles</t>
  </si>
  <si>
    <t>DS</t>
  </si>
  <si>
    <t xml:space="preserve">Autres emprunts obligataires</t>
  </si>
  <si>
    <t>DT</t>
  </si>
  <si>
    <t xml:space="preserve">Emprunts et dettes auprès des établissements de crédit</t>
  </si>
  <si>
    <t>DU</t>
  </si>
  <si>
    <t xml:space="preserve">Emprunts et dettes financières diverses</t>
  </si>
  <si>
    <t>DV</t>
  </si>
  <si>
    <t xml:space="preserve">Bénéfice ou perte</t>
  </si>
  <si>
    <t>HN</t>
  </si>
  <si>
    <t xml:space="preserve">Impôts sur les bénéfices</t>
  </si>
  <si>
    <t>HK</t>
  </si>
  <si>
    <t xml:space="preserve">Intérêts et charges asimilées</t>
  </si>
  <si>
    <t>GR</t>
  </si>
  <si>
    <t xml:space="preserve">Impôts, taxes, versements assimilés</t>
  </si>
  <si>
    <t>FX</t>
  </si>
  <si>
    <t xml:space="preserve">Dotations d'exploitation :</t>
  </si>
  <si>
    <t xml:space="preserve">   - sur immobilisations : - dotations aux amortissements</t>
  </si>
  <si>
    <t>GA</t>
  </si>
  <si>
    <t xml:space="preserve">                                                - dotations aux provisions</t>
  </si>
  <si>
    <t>GB</t>
  </si>
  <si>
    <t xml:space="preserve">   - sur actif circulant : dotations aux provisions</t>
  </si>
  <si>
    <t>GC</t>
  </si>
  <si>
    <t xml:space="preserve">   - pour risques et charges : dotations aux provisions</t>
  </si>
  <si>
    <t>GD</t>
  </si>
  <si>
    <t xml:space="preserve">[Modèle "FCE- autres"]</t>
  </si>
  <si>
    <t xml:space="preserve">Aide : se référer aux Conseils d'utilisation de l'annexe financière AUTRE</t>
  </si>
  <si>
    <t xml:space="preserve">Description </t>
  </si>
  <si>
    <t xml:space="preserve">(€ HT) (1) (2)</t>
  </si>
  <si>
    <t xml:space="preserve">(€) (1)(3)</t>
  </si>
  <si>
    <t xml:space="preserve">Tableau 6 : frais forfaitisés (1)</t>
  </si>
  <si>
    <t xml:space="preserve">Part assise sur les dépenses d'équipement                                                                                                                                      T2 x 4%</t>
  </si>
  <si>
    <t xml:space="preserve">Part assise sur les dépenses de fonctionnement                                                                                                       (T1+T3+T4+T5) x 8%</t>
  </si>
  <si>
    <t xml:space="preserve">T1 +……….T6</t>
  </si>
  <si>
    <t xml:space="preserve">(1) Pour les tableaux 2 à 6, les montants sont HT.</t>
  </si>
  <si>
    <t xml:space="preserve">(2) L'unité est : l'heure pour le tableau 1 et l'annuité d'amortissement d'un équipement pour le tableau 2.</t>
  </si>
  <si>
    <t xml:space="preserve">(3) Le coût total est égal au produit du coût unitaire par le nombre d'unités, pour les tableaux 1 et 2 ; il est rempli directement pour les tableaux 3 à 5</t>
  </si>
  <si>
    <t xml:space="preserve">(4) Catégories de personnel. Personnel non statutaire directement affecté au projet.  Les dépenses éligibles se limitent aux salaires et aux charges sociales.</t>
  </si>
  <si>
    <t xml:space="preserve">(5) Plan comptable général, s'il est appliqué.</t>
  </si>
  <si>
    <t>MERT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</si>
</sst>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6">
    <numFmt numFmtId="164" formatCode="_-* #,##0.00\ &quot;€&quot;_-;\-* #,##0.00\ &quot;€&quot;_-;_-* &quot;-&quot;??\ &quot;€&quot;_-;_-@_-"/>
    <numFmt numFmtId="165" formatCode="#,##0.000"/>
    <numFmt numFmtId="166" formatCode="_-* #,##0\ &quot;€&quot;_-;\-* #,##0\ &quot;€&quot;_-;_-* &quot;-&quot;??\ &quot;€&quot;_-;_-@_-"/>
    <numFmt numFmtId="167" formatCode="#,##0.0"/>
    <numFmt numFmtId="168" formatCode="_-* #,##0.00\ [$€-40C]_-;\-* #,##0.00\ [$€-40C]_-;_-* &quot;-&quot;??\ [$€-40C]_-;_-@_-"/>
    <numFmt numFmtId="169" formatCode="d/m/yyyy"/>
  </numFmts>
  <fonts count="27">
    <font>
      <sz val="10.000000"/>
      <color theme="1"/>
      <name val="Arial"/>
    </font>
    <font>
      <sz val="10.000000"/>
      <name val="Arial"/>
    </font>
    <font>
      <sz val="11.000000"/>
      <color theme="1"/>
      <name val="Calibri"/>
      <scheme val="minor"/>
    </font>
    <font>
      <sz val="11.000000"/>
      <name val="Times New Roman"/>
    </font>
    <font>
      <sz val="11.000000"/>
      <name val="Arial"/>
    </font>
    <font>
      <b/>
      <sz val="11.000000"/>
      <name val="Arial"/>
    </font>
    <font>
      <sz val="10.000000"/>
      <color theme="0"/>
      <name val="Arial"/>
    </font>
    <font>
      <b/>
      <sz val="12.000000"/>
      <color indexed="2"/>
      <name val="Arial"/>
    </font>
    <font>
      <sz val="9.000000"/>
      <name val="Arial"/>
    </font>
    <font>
      <b/>
      <sz val="10.000000"/>
      <name val="Arial"/>
    </font>
    <font>
      <b/>
      <sz val="12.000000"/>
      <name val="Arial"/>
    </font>
    <font>
      <sz val="10.000000"/>
      <color indexed="2"/>
      <name val="Arial"/>
    </font>
    <font>
      <sz val="12.000000"/>
      <name val="Arial"/>
    </font>
    <font>
      <sz val="10.000000"/>
      <color rgb="FF0070C0"/>
      <name val="Arial"/>
    </font>
    <font>
      <b/>
      <sz val="9.000000"/>
      <name val="Arial"/>
    </font>
    <font>
      <b/>
      <sz val="11.000000"/>
      <name val="Times New Roman"/>
    </font>
    <font>
      <b/>
      <sz val="8.000000"/>
      <name val="Arial"/>
    </font>
    <font>
      <sz val="10.000000"/>
      <name val="Times New Roman"/>
    </font>
    <font>
      <sz val="10.000000"/>
      <name val="Calibri"/>
      <scheme val="minor"/>
    </font>
    <font>
      <b/>
      <sz val="10.000000"/>
      <color theme="1"/>
      <name val="Calibri"/>
      <scheme val="minor"/>
    </font>
    <font>
      <sz val="10.000000"/>
      <color theme="1"/>
      <name val="Calibri"/>
      <scheme val="minor"/>
    </font>
    <font>
      <b/>
      <sz val="11.000000"/>
      <color theme="1"/>
      <name val="Calibri"/>
      <scheme val="minor"/>
    </font>
    <font>
      <b/>
      <u/>
      <sz val="10.000000"/>
      <color theme="1"/>
      <name val="Calibri"/>
      <scheme val="minor"/>
    </font>
    <font>
      <b/>
      <u/>
      <sz val="11.000000"/>
      <color theme="1"/>
      <name val="Calibri"/>
      <scheme val="minor"/>
    </font>
    <font>
      <b/>
      <sz val="10.000000"/>
      <name val="Calibri"/>
      <scheme val="minor"/>
    </font>
    <font>
      <b/>
      <sz val="8.000000"/>
      <color theme="1"/>
      <name val="Calibri"/>
      <scheme val="minor"/>
    </font>
    <font>
      <sz val="8.000000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</patternFill>
    </fill>
    <fill>
      <patternFill patternType="solid">
        <fgColor indexed="27"/>
      </patternFill>
    </fill>
    <fill>
      <patternFill patternType="solid">
        <fgColor rgb="FFD8D8D8"/>
        <bgColor rgb="FFD8D8D8"/>
      </patternFill>
    </fill>
    <fill>
      <patternFill patternType="solid">
        <fgColor theme="6" tint="0.59999389629810485"/>
      </patternFill>
    </fill>
    <fill>
      <patternFill patternType="solid">
        <fgColor theme="0" tint="-0.249977111117893"/>
      </patternFill>
    </fill>
    <fill>
      <patternFill patternType="solid">
        <fgColor theme="0" tint="-0.249977111117893"/>
        <bgColor rgb="FFD8D8D8"/>
      </patternFill>
    </fill>
    <fill>
      <patternFill patternType="solid">
        <fgColor theme="2"/>
        <bgColor rgb="FFD8D8D8"/>
      </patternFill>
    </fill>
    <fill>
      <patternFill patternType="solid">
        <fgColor theme="2"/>
      </patternFill>
    </fill>
  </fills>
  <borders count="7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none"/>
      <top style="none"/>
      <bottom style="thin">
        <color auto="1"/>
      </bottom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none"/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none"/>
      <top style="none"/>
      <bottom style="none"/>
      <diagonal style="none"/>
    </border>
    <border>
      <left style="none"/>
      <right style="thin">
        <color auto="1"/>
      </right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none"/>
      <diagonal style="none"/>
    </border>
    <border>
      <left style="none"/>
      <right style="none"/>
      <top style="thin">
        <color auto="1"/>
      </top>
      <bottom style="none"/>
      <diagonal style="none"/>
    </border>
    <border>
      <left style="none"/>
      <right style="thin">
        <color auto="1"/>
      </right>
      <top style="thin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none"/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none"/>
      <top style="thin">
        <color auto="1"/>
      </top>
      <bottom style="medium">
        <color auto="1"/>
      </bottom>
      <diagonal style="none"/>
    </border>
    <border>
      <left style="none"/>
      <right style="none"/>
      <top style="thin">
        <color auto="1"/>
      </top>
      <bottom style="medium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none"/>
      <right style="none"/>
      <top style="medium">
        <color auto="1"/>
      </top>
      <bottom style="none"/>
      <diagonal style="none"/>
    </border>
    <border>
      <left style="none"/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medium">
        <color auto="1"/>
      </right>
      <top style="none"/>
      <bottom style="none"/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none"/>
      <right style="medium">
        <color auto="1"/>
      </right>
      <top style="none"/>
      <bottom style="none"/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none"/>
      <right style="none"/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indexed="64"/>
      </left>
      <right style="none"/>
      <top style="none"/>
      <bottom style="none"/>
      <diagonal style="none"/>
    </border>
    <border>
      <left style="medium">
        <color auto="1"/>
      </left>
      <right style="none"/>
      <top style="medium">
        <color auto="1"/>
      </top>
      <bottom style="thin">
        <color indexed="64"/>
      </bottom>
      <diagonal style="none"/>
    </border>
    <border>
      <left style="none"/>
      <right style="thin">
        <color indexed="64"/>
      </right>
      <top style="medium">
        <color auto="1"/>
      </top>
      <bottom style="thin">
        <color indexed="64"/>
      </bottom>
      <diagonal style="none"/>
    </border>
    <border>
      <left style="thin">
        <color indexed="64"/>
      </left>
      <right style="none"/>
      <top style="medium">
        <color auto="1"/>
      </top>
      <bottom style="thin">
        <color indexed="64"/>
      </bottom>
      <diagonal style="none"/>
    </border>
    <border>
      <left style="thin">
        <color indexed="64"/>
      </left>
      <right style="medium">
        <color auto="1"/>
      </right>
      <top style="medium">
        <color auto="1"/>
      </top>
      <bottom style="thin">
        <color indexed="64"/>
      </bottom>
      <diagonal style="none"/>
    </border>
    <border>
      <left style="medium">
        <color auto="1"/>
      </left>
      <right style="none"/>
      <top style="thin">
        <color indexed="64"/>
      </top>
      <bottom style="thin">
        <color indexed="64"/>
      </bottom>
      <diagonal style="none"/>
    </border>
    <border>
      <left style="none"/>
      <right style="thin">
        <color indexed="64"/>
      </right>
      <top style="thin">
        <color indexed="64"/>
      </top>
      <bottom style="thin">
        <color indexed="64"/>
      </bottom>
      <diagonal style="none"/>
    </border>
    <border>
      <left style="none"/>
      <right style="none"/>
      <top style="none"/>
      <bottom style="thin">
        <color indexed="64"/>
      </bottom>
      <diagonal style="none"/>
    </border>
    <border>
      <left style="none"/>
      <right style="medium">
        <color auto="1"/>
      </right>
      <top style="none"/>
      <bottom style="thin">
        <color indexed="64"/>
      </bottom>
      <diagonal style="none"/>
    </border>
    <border>
      <left style="thin">
        <color indexed="64"/>
      </left>
      <right style="none"/>
      <top style="thin">
        <color indexed="64"/>
      </top>
      <bottom style="thin">
        <color indexed="64"/>
      </bottom>
      <diagonal style="none"/>
    </border>
    <border>
      <left style="none"/>
      <right style="medium">
        <color auto="1"/>
      </right>
      <top style="thin">
        <color indexed="64"/>
      </top>
      <bottom style="thin">
        <color indexed="64"/>
      </bottom>
      <diagonal style="none"/>
    </border>
    <border>
      <left style="medium">
        <color auto="1"/>
      </left>
      <right style="none"/>
      <top style="thin">
        <color indexed="64"/>
      </top>
      <bottom style="medium">
        <color auto="1"/>
      </bottom>
      <diagonal style="none"/>
    </border>
    <border>
      <left style="none"/>
      <right style="thin">
        <color indexed="64"/>
      </right>
      <top style="thin">
        <color indexed="64"/>
      </top>
      <bottom style="medium">
        <color auto="1"/>
      </bottom>
      <diagonal style="none"/>
    </border>
    <border>
      <left style="thin">
        <color indexed="64"/>
      </left>
      <right style="none"/>
      <top style="thin">
        <color indexed="64"/>
      </top>
      <bottom style="medium">
        <color auto="1"/>
      </bottom>
      <diagonal style="none"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 style="none"/>
    </border>
    <border>
      <left style="none"/>
      <right style="medium">
        <color auto="1"/>
      </right>
      <top style="thin">
        <color indexed="64"/>
      </top>
      <bottom style="medium">
        <color auto="1"/>
      </bottom>
      <diagonal style="none"/>
    </border>
    <border>
      <left style="none"/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thin">
        <color indexed="64"/>
      </bottom>
      <diagonal style="none"/>
    </border>
    <border>
      <left style="none"/>
      <right style="thin">
        <color indexed="64"/>
      </right>
      <top style="none"/>
      <bottom style="thin">
        <color indexed="64"/>
      </bottom>
      <diagonal style="none"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 style="none"/>
    </border>
    <border>
      <left style="thin">
        <color indexed="64"/>
      </left>
      <right style="thin">
        <color indexed="64"/>
      </right>
      <top style="thin">
        <color indexed="64"/>
      </top>
      <bottom style="none"/>
      <diagonal style="none"/>
    </border>
    <border>
      <left style="none"/>
      <right style="thin">
        <color indexed="64"/>
      </right>
      <top style="medium">
        <color auto="1"/>
      </top>
      <bottom style="medium">
        <color auto="1"/>
      </bottom>
      <diagonal style="none"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 style="none"/>
    </border>
    <border>
      <left style="thin">
        <color indexed="64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none"/>
      <right style="thin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indexed="64"/>
      </left>
      <right style="none"/>
      <top style="none"/>
      <bottom style="thin">
        <color indexed="64"/>
      </bottom>
      <diagonal style="none"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none"/>
    </border>
    <border>
      <left style="thin">
        <color indexed="64"/>
      </left>
      <right style="none"/>
      <top style="thin">
        <color indexed="64"/>
      </top>
      <bottom style="none"/>
      <diagonal style="none"/>
    </border>
    <border>
      <left style="none"/>
      <right style="thin">
        <color indexed="64"/>
      </right>
      <top style="thin">
        <color indexed="64"/>
      </top>
      <bottom style="none"/>
      <diagonal style="none"/>
    </border>
    <border>
      <left style="thin">
        <color indexed="64"/>
      </left>
      <right style="thin">
        <color indexed="64"/>
      </right>
      <top style="none"/>
      <bottom style="thin">
        <color indexed="64"/>
      </bottom>
      <diagonal style="none"/>
    </border>
  </borders>
  <cellStyleXfs count="10">
    <xf fontId="0" fillId="0" borderId="0" numFmtId="0" applyNumberFormat="1" applyFont="1" applyFill="1" applyBorder="1"/>
    <xf fontId="1" fillId="0" borderId="0" numFmtId="164" applyNumberFormat="1" applyFont="0" applyFill="0" applyBorder="0" applyProtection="0"/>
    <xf fontId="1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1" fillId="0" borderId="0" numFmtId="9" applyNumberFormat="1" applyFont="0" applyFill="0" applyBorder="0" applyProtection="0"/>
    <xf fontId="1" fillId="0" borderId="0" numFmtId="9" applyNumberFormat="1" applyFont="0" applyFill="0" applyBorder="0" applyProtection="0"/>
  </cellStyleXfs>
  <cellXfs count="385">
    <xf fontId="0" fillId="0" borderId="0" numFmtId="0" xfId="0"/>
    <xf fontId="1" fillId="0" borderId="0" numFmtId="0" xfId="0" applyFont="1" applyAlignment="1" applyProtection="1">
      <alignment vertical="center"/>
    </xf>
    <xf fontId="4" fillId="0" borderId="0" numFmtId="0" xfId="0" applyFont="1" applyAlignment="1" applyProtection="1">
      <alignment vertical="center"/>
    </xf>
    <xf fontId="5" fillId="0" borderId="0" numFmtId="0" xfId="0" applyFont="1" applyAlignment="1" applyProtection="1">
      <alignment horizontal="center" vertical="center"/>
    </xf>
    <xf fontId="6" fillId="0" borderId="0" numFmtId="0" xfId="0" applyFont="1" applyAlignment="1" applyProtection="1">
      <alignment vertical="center"/>
      <protection locked="0"/>
    </xf>
    <xf fontId="1" fillId="0" borderId="0" numFmtId="0" xfId="0" applyFont="1" applyAlignment="1" applyProtection="1">
      <alignment horizontal="center" vertical="center"/>
    </xf>
    <xf fontId="5" fillId="2" borderId="1" numFmtId="0" xfId="0" applyFont="1" applyFill="1" applyBorder="1" applyAlignment="1" applyProtection="1">
      <alignment horizontal="center" vertical="center"/>
    </xf>
    <xf fontId="5" fillId="2" borderId="2" numFmtId="0" xfId="0" applyFont="1" applyFill="1" applyBorder="1" applyAlignment="1" applyProtection="1">
      <alignment horizontal="center" vertical="center"/>
    </xf>
    <xf fontId="5" fillId="2" borderId="3" numFmtId="0" xfId="0" applyFont="1" applyFill="1" applyBorder="1" applyAlignment="1" applyProtection="1">
      <alignment horizontal="center" vertical="center"/>
    </xf>
    <xf fontId="5" fillId="2" borderId="4" numFmtId="0" xfId="0" applyFont="1" applyFill="1" applyBorder="1" applyAlignment="1" applyProtection="1">
      <alignment vertical="center" wrapText="1"/>
    </xf>
    <xf fontId="5" fillId="0" borderId="2" numFmtId="49" xfId="0" applyNumberFormat="1" applyFont="1" applyBorder="1" applyAlignment="1" applyProtection="1">
      <alignment horizontal="left" vertical="top" wrapText="1"/>
      <protection locked="0"/>
    </xf>
    <xf fontId="5" fillId="0" borderId="3" numFmtId="49" xfId="0" applyNumberFormat="1" applyFont="1" applyBorder="1" applyAlignment="1" applyProtection="1">
      <alignment horizontal="left" vertical="top" wrapText="1"/>
      <protection locked="0"/>
    </xf>
    <xf fontId="7" fillId="0" borderId="0" numFmtId="0" xfId="0" applyFont="1" applyAlignment="1" applyProtection="1" quotePrefix="1">
      <alignment vertical="center"/>
    </xf>
    <xf fontId="5" fillId="2" borderId="5" numFmtId="0" xfId="0" applyFont="1" applyFill="1" applyBorder="1" applyAlignment="1" applyProtection="1">
      <alignment vertical="center" wrapText="1"/>
    </xf>
    <xf fontId="1" fillId="0" borderId="1" numFmtId="49" xfId="0" applyNumberFormat="1" applyFont="1" applyBorder="1" applyAlignment="1" applyProtection="1">
      <alignment vertical="top" wrapText="1"/>
      <protection locked="0"/>
    </xf>
    <xf fontId="1" fillId="0" borderId="2" numFmtId="49" xfId="0" applyNumberFormat="1" applyFont="1" applyBorder="1" applyAlignment="1" applyProtection="1">
      <alignment vertical="top" wrapText="1"/>
      <protection locked="0"/>
    </xf>
    <xf fontId="1" fillId="0" borderId="3" numFmtId="49" xfId="0" applyNumberFormat="1" applyFont="1" applyBorder="1" applyAlignment="1" applyProtection="1">
      <alignment vertical="top" wrapText="1"/>
      <protection locked="0"/>
    </xf>
    <xf fontId="5" fillId="2" borderId="1" numFmtId="0" xfId="0" applyFont="1" applyFill="1" applyBorder="1" applyAlignment="1" applyProtection="1">
      <alignment horizontal="center" vertical="center" wrapText="1"/>
    </xf>
    <xf fontId="5" fillId="2" borderId="2" numFmtId="0" xfId="0" applyFont="1" applyFill="1" applyBorder="1" applyAlignment="1" applyProtection="1">
      <alignment horizontal="center" vertical="center" wrapText="1"/>
    </xf>
    <xf fontId="5" fillId="2" borderId="3" numFmtId="0" xfId="0" applyFont="1" applyFill="1" applyBorder="1" applyAlignment="1" applyProtection="1">
      <alignment horizontal="center" vertical="center" wrapText="1"/>
    </xf>
    <xf fontId="1" fillId="0" borderId="6" numFmtId="49" xfId="0" applyNumberFormat="1" applyFont="1" applyBorder="1" applyAlignment="1" applyProtection="1">
      <alignment vertical="top" wrapText="1"/>
      <protection locked="0"/>
    </xf>
    <xf fontId="1" fillId="0" borderId="7" numFmtId="49" xfId="0" applyNumberFormat="1" applyFont="1" applyBorder="1" applyAlignment="1" applyProtection="1">
      <alignment vertical="top" wrapText="1"/>
      <protection locked="0"/>
    </xf>
    <xf fontId="1" fillId="0" borderId="8" numFmtId="49" xfId="0" applyNumberFormat="1" applyFont="1" applyBorder="1" applyAlignment="1" applyProtection="1">
      <alignment vertical="top" wrapText="1"/>
      <protection locked="0"/>
    </xf>
    <xf fontId="8" fillId="0" borderId="9" numFmtId="49" xfId="0" applyNumberFormat="1" applyFont="1" applyBorder="1" applyAlignment="1" applyProtection="1">
      <alignment vertical="top" wrapText="1"/>
      <protection locked="0"/>
    </xf>
    <xf fontId="8" fillId="0" borderId="0" numFmtId="49" xfId="0" applyNumberFormat="1" applyFont="1" applyAlignment="1" applyProtection="1">
      <alignment vertical="top" wrapText="1"/>
      <protection locked="0"/>
    </xf>
    <xf fontId="8" fillId="0" borderId="10" numFmtId="49" xfId="0" applyNumberFormat="1" applyFont="1" applyBorder="1" applyAlignment="1" applyProtection="1">
      <alignment vertical="top" wrapText="1"/>
      <protection locked="0"/>
    </xf>
    <xf fontId="5" fillId="2" borderId="4" numFmtId="0" xfId="0" applyFont="1" applyFill="1" applyBorder="1" applyAlignment="1" applyProtection="1">
      <alignment horizontal="left" vertical="center" wrapText="1"/>
    </xf>
    <xf fontId="1" fillId="0" borderId="1" numFmtId="0" xfId="0" applyFont="1" applyBorder="1" applyAlignment="1" applyProtection="1">
      <alignment horizontal="center" vertical="center" wrapText="1"/>
      <protection locked="0"/>
    </xf>
    <xf fontId="1" fillId="0" borderId="2" numFmtId="0" xfId="0" applyFont="1" applyBorder="1" applyAlignment="1" applyProtection="1">
      <alignment horizontal="center" vertical="center" wrapText="1"/>
      <protection locked="0"/>
    </xf>
    <xf fontId="1" fillId="0" borderId="3" numFmtId="0" xfId="0" applyFont="1" applyBorder="1" applyAlignment="1" applyProtection="1">
      <alignment horizontal="center" vertical="center" wrapText="1"/>
      <protection locked="0"/>
    </xf>
    <xf fontId="1" fillId="0" borderId="1" numFmtId="14" xfId="0" applyNumberFormat="1" applyFont="1" applyBorder="1" applyAlignment="1" applyProtection="1">
      <alignment horizontal="center" vertical="center" wrapText="1"/>
      <protection locked="0"/>
    </xf>
    <xf fontId="1" fillId="0" borderId="2" numFmtId="14" xfId="0" applyNumberFormat="1" applyFont="1" applyBorder="1" applyAlignment="1" applyProtection="1">
      <alignment horizontal="center" vertical="center" wrapText="1"/>
      <protection locked="0"/>
    </xf>
    <xf fontId="1" fillId="0" borderId="3" numFmtId="14" xfId="0" applyNumberFormat="1" applyFont="1" applyBorder="1" applyAlignment="1" applyProtection="1">
      <alignment horizontal="center" vertical="center" wrapText="1"/>
      <protection locked="0"/>
    </xf>
    <xf fontId="1" fillId="0" borderId="1" numFmtId="1" xfId="0" applyNumberFormat="1" applyFont="1" applyBorder="1" applyAlignment="1" applyProtection="1">
      <alignment horizontal="center" vertical="center" wrapText="1"/>
      <protection locked="0"/>
    </xf>
    <xf fontId="1" fillId="0" borderId="2" numFmtId="1" xfId="0" applyNumberFormat="1" applyFont="1" applyBorder="1" applyAlignment="1" applyProtection="1">
      <alignment horizontal="center" vertical="center" wrapText="1"/>
      <protection locked="0"/>
    </xf>
    <xf fontId="1" fillId="0" borderId="3" numFmtId="1" xfId="0" applyNumberFormat="1" applyFont="1" applyBorder="1" applyAlignment="1" applyProtection="1">
      <alignment horizontal="center" vertical="center" wrapText="1"/>
      <protection locked="0"/>
    </xf>
    <xf fontId="1" fillId="0" borderId="1" numFmtId="49" xfId="0" applyNumberFormat="1" applyFont="1" applyBorder="1" applyAlignment="1" applyProtection="1">
      <alignment horizontal="center" vertical="center" wrapText="1"/>
      <protection locked="0"/>
    </xf>
    <xf fontId="1" fillId="0" borderId="2" numFmtId="49" xfId="0" applyNumberFormat="1" applyFont="1" applyBorder="1" applyAlignment="1" applyProtection="1">
      <alignment horizontal="center" vertical="center" wrapText="1"/>
      <protection locked="0"/>
    </xf>
    <xf fontId="1" fillId="0" borderId="3" numFmtId="49" xfId="0" applyNumberFormat="1" applyFont="1" applyBorder="1" applyAlignment="1" applyProtection="1">
      <alignment horizontal="center" vertical="center" wrapText="1"/>
      <protection locked="0"/>
    </xf>
    <xf fontId="9" fillId="0" borderId="1" numFmtId="0" xfId="0" applyFont="1" applyBorder="1" applyAlignment="1" applyProtection="1">
      <alignment horizontal="center" vertical="center" wrapText="1"/>
      <protection locked="0"/>
    </xf>
    <xf fontId="9" fillId="0" borderId="2" numFmtId="0" xfId="0" applyFont="1" applyBorder="1" applyAlignment="1" applyProtection="1">
      <alignment horizontal="center" vertical="center" wrapText="1"/>
      <protection locked="0"/>
    </xf>
    <xf fontId="5" fillId="2" borderId="4" numFmtId="0" xfId="0" applyFont="1" applyFill="1" applyBorder="1" applyAlignment="1" applyProtection="1">
      <alignment horizontal="center" vertical="top" wrapText="1"/>
    </xf>
    <xf fontId="5" fillId="2" borderId="4" numFmtId="0" xfId="0" applyFont="1" applyFill="1" applyBorder="1" applyAlignment="1" applyProtection="1">
      <alignment horizontal="center" vertical="center" wrapText="1"/>
    </xf>
    <xf fontId="1" fillId="0" borderId="4" numFmtId="49" xfId="0" applyNumberFormat="1" applyFont="1" applyBorder="1" applyAlignment="1" applyProtection="1">
      <alignment horizontal="center" vertical="center" wrapText="1"/>
      <protection locked="0"/>
    </xf>
    <xf fontId="1" fillId="0" borderId="4" numFmtId="14" xfId="0" applyNumberFormat="1" applyFont="1" applyBorder="1" applyAlignment="1" applyProtection="1">
      <alignment horizontal="center" vertical="center" wrapText="1"/>
      <protection locked="0"/>
    </xf>
    <xf fontId="0" fillId="0" borderId="0" numFmtId="0" xfId="0" applyProtection="1"/>
    <xf fontId="0" fillId="0" borderId="0" numFmtId="1" xfId="0" applyNumberFormat="1" applyAlignment="1" applyProtection="1">
      <alignment vertical="center"/>
    </xf>
    <xf fontId="0" fillId="0" borderId="0" numFmtId="0" xfId="0" applyAlignment="1" applyProtection="1">
      <alignment horizontal="left"/>
    </xf>
    <xf fontId="0" fillId="0" borderId="0" numFmtId="0" xfId="0" applyAlignment="1" applyProtection="1">
      <alignment vertical="center"/>
    </xf>
    <xf fontId="10" fillId="2" borderId="11" numFmtId="0" xfId="0" applyFont="1" applyFill="1" applyBorder="1" applyAlignment="1" applyProtection="1">
      <alignment horizontal="center" vertical="center"/>
    </xf>
    <xf fontId="10" fillId="2" borderId="12" numFmtId="0" xfId="0" applyFont="1" applyFill="1" applyBorder="1" applyAlignment="1" applyProtection="1">
      <alignment horizontal="center" vertical="center"/>
    </xf>
    <xf fontId="10" fillId="2" borderId="13" numFmtId="0" xfId="0" applyFont="1" applyFill="1" applyBorder="1" applyAlignment="1" applyProtection="1">
      <alignment horizontal="center" vertical="center"/>
    </xf>
    <xf fontId="10" fillId="0" borderId="0" numFmtId="0" xfId="0" applyFont="1" applyAlignment="1" applyProtection="1">
      <alignment horizontal="center" vertical="center"/>
    </xf>
    <xf fontId="9" fillId="2" borderId="6" numFmtId="0" xfId="0" applyFont="1" applyFill="1" applyBorder="1" applyAlignment="1" applyProtection="1">
      <alignment horizontal="center" vertical="center"/>
    </xf>
    <xf fontId="9" fillId="2" borderId="7" numFmtId="0" xfId="0" applyFont="1" applyFill="1" applyBorder="1" applyAlignment="1" applyProtection="1">
      <alignment horizontal="center" vertical="center"/>
    </xf>
    <xf fontId="9" fillId="2" borderId="8" numFmtId="0" xfId="0" applyFont="1" applyFill="1" applyBorder="1" applyAlignment="1" applyProtection="1">
      <alignment horizontal="center" vertical="center"/>
    </xf>
    <xf fontId="9" fillId="0" borderId="0" numFmtId="0" xfId="0" applyFont="1" applyAlignment="1" applyProtection="1">
      <alignment horizontal="center" vertical="center"/>
    </xf>
    <xf fontId="9" fillId="2" borderId="4" numFmtId="0" xfId="0" applyFont="1" applyFill="1" applyBorder="1" applyAlignment="1" applyProtection="1">
      <alignment horizontal="left" vertical="center"/>
    </xf>
    <xf fontId="5" fillId="0" borderId="1" numFmtId="0" xfId="0" applyFont="1" applyBorder="1" applyAlignment="1" applyProtection="1">
      <alignment horizontal="center" vertical="center" wrapText="1"/>
    </xf>
    <xf fontId="5" fillId="0" borderId="2" numFmtId="0" xfId="0" applyFont="1" applyBorder="1" applyAlignment="1" applyProtection="1">
      <alignment horizontal="center" vertical="center" wrapText="1"/>
    </xf>
    <xf fontId="5" fillId="0" borderId="3" numFmtId="0" xfId="0" applyFont="1" applyBorder="1" applyAlignment="1" applyProtection="1">
      <alignment horizontal="center" vertical="center" wrapText="1"/>
    </xf>
    <xf fontId="5" fillId="0" borderId="0" numFmtId="49" xfId="0" applyNumberFormat="1" applyFont="1" applyAlignment="1" applyProtection="1">
      <alignment horizontal="center" vertical="center" wrapText="1"/>
    </xf>
    <xf fontId="1" fillId="0" borderId="0" numFmtId="49" xfId="0" applyNumberFormat="1" applyFont="1" applyAlignment="1" applyProtection="1">
      <alignment horizontal="center" vertical="center" wrapText="1"/>
    </xf>
    <xf fontId="1" fillId="0" borderId="1" numFmtId="49" xfId="0" applyNumberFormat="1" applyFont="1" applyBorder="1" applyAlignment="1" applyProtection="1" quotePrefix="1">
      <alignment horizontal="center" vertical="center" wrapText="1"/>
      <protection locked="0"/>
    </xf>
    <xf fontId="1" fillId="0" borderId="12" numFmtId="49" xfId="0" applyNumberFormat="1" applyFont="1" applyBorder="1" applyAlignment="1" applyProtection="1">
      <alignment horizontal="center" vertical="center" wrapText="1"/>
      <protection locked="0"/>
    </xf>
    <xf fontId="0" fillId="0" borderId="12" numFmtId="0" xfId="0" applyBorder="1" applyAlignment="1" applyProtection="1">
      <alignment horizontal="center" vertical="center" wrapText="1"/>
      <protection locked="0"/>
    </xf>
    <xf fontId="0" fillId="0" borderId="13" numFmtId="0" xfId="0" applyBorder="1" applyAlignment="1" applyProtection="1">
      <alignment horizontal="center" vertical="center" wrapText="1"/>
      <protection locked="0"/>
    </xf>
    <xf fontId="0" fillId="0" borderId="0" numFmtId="49" xfId="0" applyNumberFormat="1" applyAlignment="1" applyProtection="1">
      <alignment horizontal="center" vertical="center" wrapText="1"/>
    </xf>
    <xf fontId="4" fillId="0" borderId="1" numFmtId="0" xfId="0" applyFont="1" applyBorder="1" applyAlignment="1" applyProtection="1">
      <alignment horizontal="center" vertical="center" wrapText="1"/>
    </xf>
    <xf fontId="4" fillId="0" borderId="2" numFmtId="0" xfId="0" applyFont="1" applyBorder="1" applyAlignment="1" applyProtection="1">
      <alignment horizontal="center" vertical="center" wrapText="1"/>
    </xf>
    <xf fontId="4" fillId="0" borderId="3" numFmtId="0" xfId="0" applyFont="1" applyBorder="1" applyAlignment="1" applyProtection="1">
      <alignment horizontal="center" vertical="center" wrapText="1"/>
    </xf>
    <xf fontId="0" fillId="0" borderId="0" numFmtId="1" xfId="0" applyNumberFormat="1" applyAlignment="1" applyProtection="1">
      <alignment horizontal="center" vertical="center" wrapText="1"/>
    </xf>
    <xf fontId="1" fillId="0" borderId="13" numFmtId="49" xfId="0" applyNumberFormat="1" applyFont="1" applyBorder="1" applyAlignment="1" applyProtection="1">
      <alignment horizontal="center" vertical="center" wrapText="1"/>
      <protection locked="0"/>
    </xf>
    <xf fontId="1" fillId="0" borderId="0" numFmtId="1" xfId="0" applyNumberFormat="1" applyFont="1" applyAlignment="1" applyProtection="1" quotePrefix="1">
      <alignment horizontal="center" vertical="center" wrapText="1"/>
    </xf>
    <xf fontId="1" fillId="0" borderId="0" numFmtId="1" xfId="0" applyNumberFormat="1" applyFont="1" applyAlignment="1" applyProtection="1">
      <alignment horizontal="center" vertical="center" wrapText="1"/>
    </xf>
    <xf fontId="0" fillId="0" borderId="1" numFmtId="0" xfId="0" applyBorder="1" applyAlignment="1" applyProtection="1">
      <alignment horizontal="center" vertical="center" wrapText="1"/>
      <protection locked="0"/>
    </xf>
    <xf fontId="0" fillId="0" borderId="2" numFmtId="0" xfId="0" applyBorder="1" applyAlignment="1" applyProtection="1">
      <alignment horizontal="center" vertical="center" wrapText="1"/>
      <protection locked="0"/>
    </xf>
    <xf fontId="0" fillId="0" borderId="3" numFmtId="0" xfId="0" applyBorder="1" applyAlignment="1" applyProtection="1">
      <alignment horizontal="center" vertical="center" wrapText="1"/>
      <protection locked="0"/>
    </xf>
    <xf fontId="0" fillId="0" borderId="0" numFmtId="0" xfId="0" applyAlignment="1" applyProtection="1">
      <alignment horizontal="center" vertical="center" wrapText="1"/>
    </xf>
    <xf fontId="0" fillId="0" borderId="1" numFmtId="165" xfId="0" applyNumberFormat="1" applyBorder="1" applyAlignment="1" applyProtection="1">
      <alignment horizontal="center" vertical="center" wrapText="1"/>
      <protection locked="0"/>
    </xf>
    <xf fontId="0" fillId="0" borderId="2" numFmtId="165" xfId="0" applyNumberFormat="1" applyBorder="1" applyAlignment="1" applyProtection="1">
      <alignment horizontal="center" vertical="center" wrapText="1"/>
      <protection locked="0"/>
    </xf>
    <xf fontId="0" fillId="0" borderId="3" numFmtId="165" xfId="0" applyNumberFormat="1" applyBorder="1" applyAlignment="1" applyProtection="1">
      <alignment horizontal="center" vertical="center" wrapText="1"/>
      <protection locked="0"/>
    </xf>
    <xf fontId="0" fillId="0" borderId="0" numFmtId="165" xfId="0" applyNumberFormat="1" applyAlignment="1" applyProtection="1">
      <alignment horizontal="center" vertical="center" wrapText="1"/>
    </xf>
    <xf fontId="1" fillId="0" borderId="0" numFmtId="1" xfId="0" applyNumberFormat="1" applyFont="1" applyAlignment="1" applyProtection="1" quotePrefix="1">
      <alignment horizontal="right" vertical="center"/>
    </xf>
    <xf fontId="1" fillId="0" borderId="0" numFmtId="0" xfId="0" applyFont="1" applyAlignment="1" applyProtection="1">
      <alignment horizontal="left" vertical="center"/>
    </xf>
    <xf fontId="7" fillId="0" borderId="0" numFmtId="0" xfId="0" applyFont="1" applyAlignment="1" applyProtection="1">
      <alignment vertical="center"/>
    </xf>
    <xf fontId="9" fillId="2" borderId="4" numFmtId="0" xfId="0" applyFont="1" applyFill="1" applyBorder="1" applyAlignment="1" applyProtection="1">
      <alignment vertical="center" wrapText="1"/>
    </xf>
    <xf fontId="0" fillId="0" borderId="2" numFmtId="49" xfId="0" applyNumberFormat="1" applyBorder="1" applyAlignment="1" applyProtection="1">
      <alignment horizontal="center" vertical="center" wrapText="1"/>
      <protection locked="0"/>
    </xf>
    <xf fontId="0" fillId="0" borderId="3" numFmtId="49" xfId="0" applyNumberFormat="1" applyBorder="1" applyAlignment="1" applyProtection="1">
      <alignment horizontal="center" vertical="center" wrapText="1"/>
      <protection locked="0"/>
    </xf>
    <xf fontId="1" fillId="0" borderId="4" numFmtId="1" xfId="0" applyNumberFormat="1" applyFont="1" applyBorder="1" applyAlignment="1" applyProtection="1">
      <alignment horizontal="center" vertical="center" wrapText="1"/>
      <protection locked="0"/>
    </xf>
    <xf fontId="9" fillId="2" borderId="4" numFmtId="0" xfId="0" applyFont="1" applyFill="1" applyBorder="1" applyAlignment="1">
      <alignment horizontal="left" vertical="center" wrapText="1"/>
    </xf>
    <xf fontId="9" fillId="0" borderId="0" numFmtId="0" xfId="0" applyFont="1" applyAlignment="1" applyProtection="1">
      <alignment horizontal="left" vertical="center" wrapText="1"/>
    </xf>
    <xf fontId="0" fillId="0" borderId="0" numFmtId="1" xfId="0" applyNumberFormat="1" applyAlignment="1" applyProtection="1">
      <alignment horizontal="left" vertical="center"/>
    </xf>
    <xf fontId="0" fillId="0" borderId="4" numFmtId="49" xfId="0" applyNumberFormat="1" applyBorder="1" applyAlignment="1" applyProtection="1">
      <alignment horizontal="center" vertical="center" wrapText="1"/>
      <protection locked="0"/>
    </xf>
    <xf fontId="0" fillId="0" borderId="12" numFmtId="1" xfId="0" applyNumberFormat="1" applyBorder="1" applyAlignment="1" applyProtection="1">
      <alignment horizontal="center" vertical="center" wrapText="1"/>
      <protection locked="0"/>
    </xf>
    <xf fontId="0" fillId="0" borderId="13" numFmtId="1" xfId="0" applyNumberFormat="1" applyBorder="1" applyAlignment="1" applyProtection="1">
      <alignment horizontal="center" vertical="center" wrapText="1"/>
      <protection locked="0"/>
    </xf>
    <xf fontId="1" fillId="0" borderId="0" numFmtId="0" xfId="0" applyFont="1" applyProtection="1"/>
    <xf fontId="9" fillId="0" borderId="0" numFmtId="0" xfId="0" applyFont="1" applyAlignment="1" applyProtection="1">
      <alignment horizontal="left" vertical="center"/>
    </xf>
    <xf fontId="1" fillId="0" borderId="0" numFmtId="1" xfId="0" applyNumberFormat="1" applyFont="1" applyAlignment="1" applyProtection="1">
      <alignment vertical="center"/>
    </xf>
    <xf fontId="1" fillId="0" borderId="0" numFmtId="0" xfId="0" applyFont="1" applyAlignment="1" applyProtection="1">
      <alignment horizontal="left"/>
    </xf>
    <xf fontId="1" fillId="0" borderId="4" numFmtId="0" xfId="0" applyFont="1" applyBorder="1" applyAlignment="1" applyProtection="1">
      <alignment horizontal="center" vertical="center"/>
      <protection locked="0"/>
    </xf>
    <xf fontId="0" fillId="0" borderId="4" numFmtId="0" xfId="0" applyBorder="1" applyAlignment="1" applyProtection="1">
      <alignment horizontal="center" vertical="center"/>
      <protection locked="0"/>
    </xf>
    <xf fontId="0" fillId="0" borderId="0" numFmtId="0" xfId="0" applyAlignment="1" applyProtection="1">
      <alignment horizontal="center" vertical="center"/>
    </xf>
    <xf fontId="1" fillId="0" borderId="0" numFmtId="1" xfId="0" applyNumberFormat="1" applyFont="1" applyAlignment="1" applyProtection="1">
      <alignment horizontal="right" vertical="center"/>
    </xf>
    <xf fontId="10" fillId="0" borderId="0" numFmtId="1" xfId="0" applyNumberFormat="1" applyFont="1" applyAlignment="1" applyProtection="1">
      <alignment vertical="center"/>
    </xf>
    <xf fontId="11" fillId="0" borderId="0" numFmtId="1" xfId="0" applyNumberFormat="1" applyFont="1" applyAlignment="1" applyProtection="1">
      <alignment vertical="center"/>
    </xf>
    <xf fontId="12" fillId="0" borderId="0" numFmtId="0" xfId="0" applyFont="1" applyAlignment="1" applyProtection="1" quotePrefix="1">
      <alignment vertical="center"/>
    </xf>
    <xf fontId="11" fillId="0" borderId="0" numFmtId="1" xfId="0" applyNumberFormat="1" applyFont="1" applyAlignment="1" applyProtection="1" quotePrefix="1">
      <alignment vertical="center"/>
    </xf>
    <xf fontId="9" fillId="2" borderId="4" numFmtId="0" xfId="0" applyFont="1" applyFill="1" applyBorder="1" applyAlignment="1" applyProtection="1">
      <alignment horizontal="left" vertical="center" wrapText="1"/>
    </xf>
    <xf fontId="3" fillId="0" borderId="0" numFmtId="0" xfId="7" applyFont="1"/>
    <xf fontId="5" fillId="0" borderId="0" numFmtId="0" xfId="7" applyFont="1" applyProtection="1"/>
    <xf fontId="9" fillId="0" borderId="0" numFmtId="0" xfId="7" applyFont="1" applyAlignment="1" applyProtection="1">
      <alignment vertical="center"/>
    </xf>
    <xf fontId="1" fillId="0" borderId="0" numFmtId="0" xfId="7" applyFont="1" applyAlignment="1" applyProtection="1">
      <alignment vertical="center"/>
    </xf>
    <xf fontId="9" fillId="3" borderId="14" numFmtId="0" xfId="7" applyFont="1" applyFill="1" applyBorder="1" applyAlignment="1">
      <alignment horizontal="left" vertical="center"/>
    </xf>
    <xf fontId="9" fillId="3" borderId="15" numFmtId="0" xfId="7" applyFont="1" applyFill="1" applyBorder="1" applyAlignment="1">
      <alignment horizontal="left" vertical="center"/>
    </xf>
    <xf fontId="9" fillId="3" borderId="14" numFmtId="0" xfId="7" applyFont="1" applyFill="1" applyBorder="1" applyAlignment="1" applyProtection="1">
      <alignment horizontal="center" vertical="center"/>
    </xf>
    <xf fontId="3" fillId="3" borderId="16" numFmtId="0" xfId="7" applyFont="1" applyFill="1" applyBorder="1" applyAlignment="1" applyProtection="1">
      <alignment horizontal="center" vertical="center"/>
    </xf>
    <xf fontId="3" fillId="3" borderId="15" numFmtId="0" xfId="7" applyFont="1" applyFill="1" applyBorder="1" applyAlignment="1" applyProtection="1">
      <alignment horizontal="center" vertical="center"/>
    </xf>
    <xf fontId="1" fillId="0" borderId="0" numFmtId="0" xfId="7" applyFont="1" applyAlignment="1">
      <alignment vertical="center"/>
    </xf>
    <xf fontId="8" fillId="3" borderId="1" numFmtId="49" xfId="0" applyNumberFormat="1" applyFont="1" applyFill="1" applyBorder="1" applyAlignment="1" applyProtection="1">
      <alignment horizontal="center" vertical="center" wrapText="1"/>
    </xf>
    <xf fontId="8" fillId="3" borderId="2" numFmtId="0" xfId="0" applyFont="1" applyFill="1" applyBorder="1" applyAlignment="1" applyProtection="1">
      <alignment horizontal="center" vertical="center" wrapText="1"/>
    </xf>
    <xf fontId="8" fillId="3" borderId="3" numFmtId="0" xfId="0" applyFont="1" applyFill="1" applyBorder="1" applyAlignment="1" applyProtection="1">
      <alignment horizontal="center" vertical="center" wrapText="1"/>
    </xf>
    <xf fontId="13" fillId="0" borderId="0" numFmtId="0" xfId="7" applyFont="1" applyAlignment="1" applyProtection="1">
      <alignment vertical="center"/>
    </xf>
    <xf fontId="8" fillId="3" borderId="1" numFmtId="1" xfId="0" applyNumberFormat="1" applyFont="1" applyFill="1" applyBorder="1" applyAlignment="1" applyProtection="1">
      <alignment horizontal="center" vertical="center" wrapText="1"/>
    </xf>
    <xf fontId="8" fillId="3" borderId="17" numFmtId="49" xfId="7" applyNumberFormat="1" applyFont="1" applyFill="1" applyBorder="1" applyAlignment="1" applyProtection="1">
      <alignment horizontal="center" vertical="center"/>
    </xf>
    <xf fontId="8" fillId="3" borderId="18" numFmtId="49" xfId="7" applyNumberFormat="1" applyFont="1" applyFill="1" applyBorder="1" applyAlignment="1" applyProtection="1">
      <alignment horizontal="center" vertical="center"/>
    </xf>
    <xf fontId="8" fillId="3" borderId="19" numFmtId="49" xfId="7" applyNumberFormat="1" applyFont="1" applyFill="1" applyBorder="1" applyAlignment="1" applyProtection="1">
      <alignment horizontal="center" vertical="center"/>
    </xf>
    <xf fontId="9" fillId="3" borderId="20" numFmtId="0" xfId="7" applyFont="1" applyFill="1" applyBorder="1" applyAlignment="1" applyProtection="1">
      <alignment horizontal="center" vertical="center"/>
    </xf>
    <xf fontId="9" fillId="3" borderId="21" numFmtId="0" xfId="7" applyFont="1" applyFill="1" applyBorder="1" applyAlignment="1" applyProtection="1">
      <alignment horizontal="center" vertical="center"/>
    </xf>
    <xf fontId="9" fillId="3" borderId="22" numFmtId="0" xfId="7" applyFont="1" applyFill="1" applyBorder="1" applyAlignment="1" applyProtection="1">
      <alignment horizontal="center" vertical="center"/>
    </xf>
    <xf fontId="9" fillId="3" borderId="23" numFmtId="0" xfId="7" applyFont="1" applyFill="1" applyBorder="1" applyAlignment="1" applyProtection="1">
      <alignment horizontal="center" vertical="center"/>
    </xf>
    <xf fontId="14" fillId="3" borderId="20" numFmtId="0" xfId="7" applyFont="1" applyFill="1" applyBorder="1" applyAlignment="1" applyProtection="1">
      <alignment horizontal="center" vertical="center"/>
    </xf>
    <xf fontId="9" fillId="0" borderId="0" numFmtId="0" xfId="7" applyFont="1" applyAlignment="1">
      <alignment horizontal="center" vertical="center"/>
    </xf>
    <xf fontId="9" fillId="3" borderId="24" numFmtId="0" xfId="7" applyFont="1" applyFill="1" applyBorder="1" applyAlignment="1" applyProtection="1">
      <alignment horizontal="center" vertical="center"/>
    </xf>
    <xf fontId="3" fillId="3" borderId="25" numFmtId="0" xfId="7" applyFont="1" applyFill="1" applyBorder="1" applyAlignment="1" applyProtection="1">
      <alignment vertical="center"/>
    </xf>
    <xf fontId="3" fillId="3" borderId="0" numFmtId="0" xfId="7" applyFont="1" applyFill="1" applyAlignment="1" applyProtection="1">
      <alignment vertical="center"/>
    </xf>
    <xf fontId="1" fillId="3" borderId="26" numFmtId="0" xfId="7" applyFont="1" applyFill="1" applyBorder="1" applyAlignment="1" applyProtection="1">
      <alignment horizontal="center" vertical="center"/>
    </xf>
    <xf fontId="14" fillId="3" borderId="24" numFmtId="0" xfId="7" applyFont="1" applyFill="1" applyBorder="1" applyAlignment="1" applyProtection="1">
      <alignment horizontal="center" vertical="center"/>
    </xf>
    <xf fontId="9" fillId="3" borderId="27" numFmtId="0" xfId="7" applyFont="1" applyFill="1" applyBorder="1" applyAlignment="1" applyProtection="1">
      <alignment horizontal="center" vertical="center"/>
    </xf>
    <xf fontId="3" fillId="3" borderId="28" numFmtId="0" xfId="7" applyFont="1" applyFill="1" applyBorder="1" applyAlignment="1" applyProtection="1">
      <alignment vertical="center"/>
    </xf>
    <xf fontId="3" fillId="3" borderId="29" numFmtId="0" xfId="7" applyFont="1" applyFill="1" applyBorder="1" applyAlignment="1" applyProtection="1">
      <alignment vertical="center"/>
    </xf>
    <xf fontId="1" fillId="3" borderId="30" numFmtId="0" xfId="7" applyFont="1" applyFill="1" applyBorder="1" applyAlignment="1" applyProtection="1">
      <alignment vertical="center"/>
    </xf>
    <xf fontId="14" fillId="3" borderId="27" numFmtId="0" xfId="7" applyFont="1" applyFill="1" applyBorder="1" applyAlignment="1" applyProtection="1" quotePrefix="1">
      <alignment horizontal="center" vertical="center"/>
    </xf>
    <xf fontId="9" fillId="0" borderId="0" numFmtId="0" xfId="7" applyFont="1" applyAlignment="1" quotePrefix="1">
      <alignment horizontal="center" vertical="center"/>
    </xf>
    <xf fontId="1" fillId="0" borderId="0" numFmtId="4" xfId="7" applyNumberFormat="1" applyFont="1" applyAlignment="1">
      <alignment vertical="center"/>
    </xf>
    <xf fontId="9" fillId="3" borderId="31" numFmtId="0" xfId="7" applyFont="1" applyFill="1" applyBorder="1" applyAlignment="1" applyProtection="1">
      <alignment horizontal="center" vertical="center"/>
    </xf>
    <xf fontId="1" fillId="0" borderId="14" numFmtId="0" xfId="7" applyFont="1" applyBorder="1" applyAlignment="1" applyProtection="1">
      <alignment horizontal="left" vertical="center"/>
      <protection locked="0"/>
    </xf>
    <xf fontId="1" fillId="0" borderId="16" numFmtId="0" xfId="7" applyFont="1" applyBorder="1" applyAlignment="1" applyProtection="1">
      <alignment horizontal="left" vertical="center"/>
      <protection locked="0"/>
    </xf>
    <xf fontId="1" fillId="0" borderId="15" numFmtId="0" xfId="7" applyFont="1" applyBorder="1" applyAlignment="1" applyProtection="1">
      <alignment horizontal="left" vertical="center"/>
      <protection locked="0"/>
    </xf>
    <xf fontId="1" fillId="0" borderId="31" numFmtId="4" xfId="7" applyNumberFormat="1" applyFont="1" applyBorder="1" applyAlignment="1" applyProtection="1">
      <alignment horizontal="right" vertical="center"/>
      <protection locked="0"/>
    </xf>
    <xf fontId="1" fillId="0" borderId="31" numFmtId="3" xfId="7" applyNumberFormat="1" applyFont="1" applyBorder="1" applyAlignment="1" applyProtection="1">
      <alignment horizontal="right" vertical="center"/>
      <protection locked="0"/>
    </xf>
    <xf fontId="1" fillId="3" borderId="31" numFmtId="164" xfId="1" applyNumberFormat="1" applyFont="1" applyFill="1" applyBorder="1" applyAlignment="1" applyProtection="1">
      <alignment horizontal="right" vertical="center"/>
    </xf>
    <xf fontId="9" fillId="0" borderId="0" numFmtId="0" xfId="7" applyFont="1" applyAlignment="1" applyProtection="1">
      <alignment horizontal="center" vertical="center"/>
    </xf>
    <xf fontId="1" fillId="0" borderId="16" numFmtId="0" xfId="7" applyFont="1" applyBorder="1" applyAlignment="1" applyProtection="1">
      <alignment horizontal="left" vertical="center"/>
    </xf>
    <xf fontId="1" fillId="0" borderId="16" numFmtId="3" xfId="7" applyNumberFormat="1" applyFont="1" applyBorder="1" applyAlignment="1" applyProtection="1">
      <alignment horizontal="left" vertical="center"/>
    </xf>
    <xf fontId="1" fillId="0" borderId="0" numFmtId="4" xfId="7" applyNumberFormat="1" applyFont="1" applyAlignment="1" applyProtection="1">
      <alignment vertical="center"/>
    </xf>
    <xf fontId="1" fillId="0" borderId="0" numFmtId="3" xfId="7" applyNumberFormat="1" applyFont="1" applyAlignment="1" applyProtection="1">
      <alignment horizontal="right" vertical="center"/>
    </xf>
    <xf fontId="1" fillId="0" borderId="0" numFmtId="4" xfId="7" applyNumberFormat="1" applyFont="1" applyAlignment="1" applyProtection="1">
      <alignment horizontal="right" vertical="center"/>
    </xf>
    <xf fontId="9" fillId="3" borderId="16" numFmtId="0" xfId="7" applyFont="1" applyFill="1" applyBorder="1" applyAlignment="1" applyProtection="1">
      <alignment horizontal="center" vertical="center"/>
    </xf>
    <xf fontId="15" fillId="0" borderId="15" numFmtId="0" xfId="7" applyFont="1" applyBorder="1" applyAlignment="1" applyProtection="1">
      <alignment horizontal="center" vertical="center"/>
    </xf>
    <xf fontId="1" fillId="0" borderId="0" numFmtId="4" xfId="7" applyNumberFormat="1" applyFont="1" applyAlignment="1">
      <alignment horizontal="right" vertical="center"/>
    </xf>
    <xf fontId="1" fillId="0" borderId="0" numFmtId="0" xfId="7" applyFont="1" applyAlignment="1" applyProtection="1">
      <alignment horizontal="center" vertical="center"/>
    </xf>
    <xf fontId="1" fillId="0" borderId="0" numFmtId="0" xfId="7" applyFont="1" applyAlignment="1" applyProtection="1">
      <alignment horizontal="left" vertical="center"/>
    </xf>
    <xf fontId="1" fillId="0" borderId="0" numFmtId="3" xfId="7" applyNumberFormat="1" applyFont="1" applyAlignment="1" applyProtection="1">
      <alignment horizontal="left" vertical="center"/>
    </xf>
    <xf fontId="9" fillId="0" borderId="0" numFmtId="0" xfId="7" applyFont="1" applyAlignment="1" applyProtection="1">
      <alignment horizontal="left" vertical="center"/>
    </xf>
    <xf fontId="14" fillId="3" borderId="31" numFmtId="0" xfId="7" applyFont="1" applyFill="1" applyBorder="1" applyAlignment="1" applyProtection="1">
      <alignment horizontal="center" vertical="center" wrapText="1"/>
    </xf>
    <xf fontId="16" fillId="3" borderId="31" numFmtId="0" xfId="7" applyFont="1" applyFill="1" applyBorder="1" applyAlignment="1" applyProtection="1">
      <alignment horizontal="center" vertical="center" wrapText="1"/>
    </xf>
    <xf fontId="14" fillId="0" borderId="28" numFmtId="0" xfId="7" applyFont="1" applyBorder="1" applyAlignment="1" applyProtection="1">
      <alignment horizontal="centerContinuous" vertical="center"/>
    </xf>
    <xf fontId="14" fillId="0" borderId="29" numFmtId="0" xfId="7" applyFont="1" applyBorder="1" applyAlignment="1" applyProtection="1">
      <alignment horizontal="centerContinuous" vertical="center"/>
    </xf>
    <xf fontId="1" fillId="0" borderId="14" numFmtId="0" xfId="7" applyFont="1" applyBorder="1" applyAlignment="1" applyProtection="1">
      <alignment horizontal="center" vertical="center"/>
      <protection locked="0"/>
    </xf>
    <xf fontId="1" fillId="0" borderId="14" numFmtId="1" xfId="8" applyNumberFormat="1" applyFont="1" applyBorder="1" applyAlignment="1" applyProtection="1">
      <alignment horizontal="center" vertical="center"/>
      <protection locked="0"/>
    </xf>
    <xf fontId="1" fillId="0" borderId="14" numFmtId="164" xfId="1" applyNumberFormat="1" applyFont="1" applyBorder="1" applyAlignment="1" applyProtection="1">
      <alignment horizontal="left" vertical="center"/>
      <protection locked="0"/>
    </xf>
    <xf fontId="1" fillId="0" borderId="31" numFmtId="0" xfId="7" applyFont="1" applyBorder="1" applyAlignment="1" applyProtection="1">
      <alignment horizontal="center" vertical="center"/>
      <protection locked="0"/>
    </xf>
    <xf fontId="8" fillId="3" borderId="31" numFmtId="166" xfId="1" applyNumberFormat="1" applyFont="1" applyFill="1" applyBorder="1" applyAlignment="1" applyProtection="1">
      <alignment horizontal="right" vertical="center"/>
    </xf>
    <xf fontId="1" fillId="0" borderId="31" numFmtId="167" xfId="7" applyNumberFormat="1" applyFont="1" applyBorder="1" applyAlignment="1" applyProtection="1">
      <alignment horizontal="center" vertical="center"/>
      <protection locked="0"/>
    </xf>
    <xf fontId="1" fillId="0" borderId="14" numFmtId="168" xfId="1" applyNumberFormat="1" applyFont="1" applyBorder="1" applyAlignment="1" applyProtection="1">
      <alignment horizontal="left" vertical="center"/>
      <protection locked="0"/>
    </xf>
    <xf fontId="1" fillId="0" borderId="0" numFmtId="167" xfId="7" applyNumberFormat="1" applyFont="1" applyAlignment="1" applyProtection="1">
      <alignment horizontal="right" vertical="center"/>
    </xf>
    <xf fontId="15" fillId="3" borderId="15" numFmtId="0" xfId="7" applyFont="1" applyFill="1" applyBorder="1" applyAlignment="1" applyProtection="1">
      <alignment horizontal="center" vertical="center"/>
    </xf>
    <xf fontId="3" fillId="0" borderId="0" numFmtId="4" xfId="7" applyNumberFormat="1" applyFont="1" applyProtection="1"/>
    <xf fontId="3" fillId="3" borderId="15" numFmtId="0" xfId="7" applyFont="1" applyFill="1" applyBorder="1" applyAlignment="1" applyProtection="1">
      <alignment vertical="center"/>
    </xf>
    <xf fontId="1" fillId="0" borderId="31" numFmtId="3" xfId="7" applyNumberFormat="1" applyFont="1" applyBorder="1" applyAlignment="1" applyProtection="1">
      <alignment horizontal="center" vertical="center"/>
      <protection locked="0"/>
    </xf>
    <xf fontId="3" fillId="0" borderId="15" numFmtId="0" xfId="7" applyFont="1" applyBorder="1" applyAlignment="1" applyProtection="1">
      <alignment horizontal="center" vertical="center"/>
    </xf>
    <xf fontId="9" fillId="3" borderId="14" numFmtId="0" xfId="7" applyFont="1" applyFill="1" applyBorder="1" applyAlignment="1" applyProtection="1">
      <alignment horizontal="left" vertical="center"/>
    </xf>
    <xf fontId="9" fillId="3" borderId="15" numFmtId="0" xfId="7" applyFont="1" applyFill="1" applyBorder="1" applyAlignment="1" applyProtection="1">
      <alignment horizontal="left" vertical="center"/>
    </xf>
    <xf fontId="9" fillId="3" borderId="16" numFmtId="0" xfId="7" applyFont="1" applyFill="1" applyBorder="1" applyAlignment="1" applyProtection="1">
      <alignment horizontal="left" vertical="center"/>
    </xf>
    <xf fontId="9" fillId="3" borderId="14" numFmtId="0" xfId="7" applyFont="1" applyFill="1" applyBorder="1" applyAlignment="1" applyProtection="1">
      <alignment horizontal="right" vertical="center"/>
    </xf>
    <xf fontId="3" fillId="0" borderId="15" numFmtId="0" xfId="7" applyFont="1" applyBorder="1" applyAlignment="1" applyProtection="1">
      <alignment horizontal="right" vertical="center"/>
    </xf>
    <xf fontId="1" fillId="0" borderId="31" numFmtId="4" xfId="7" applyNumberFormat="1" applyFont="1" applyBorder="1" applyAlignment="1" applyProtection="1">
      <alignment vertical="center"/>
      <protection locked="0"/>
    </xf>
    <xf fontId="17" fillId="0" borderId="15" numFmtId="0" xfId="7" applyFont="1" applyBorder="1" applyAlignment="1" applyProtection="1">
      <alignment horizontal="right" vertical="center"/>
    </xf>
    <xf fontId="9" fillId="3" borderId="15" numFmtId="3" xfId="7" applyNumberFormat="1" applyFont="1" applyFill="1" applyBorder="1" applyAlignment="1" applyProtection="1">
      <alignment horizontal="center" vertical="center"/>
    </xf>
    <xf fontId="9" fillId="3" borderId="14" numFmtId="0" xfId="7" applyFont="1" applyFill="1" applyBorder="1" applyAlignment="1" applyProtection="1">
      <alignment vertical="center"/>
    </xf>
    <xf fontId="9" fillId="3" borderId="16" numFmtId="0" xfId="7" applyFont="1" applyFill="1" applyBorder="1" applyAlignment="1" applyProtection="1">
      <alignment vertical="center"/>
    </xf>
    <xf fontId="9" fillId="3" borderId="15" numFmtId="0" xfId="7" applyFont="1" applyFill="1" applyBorder="1" applyAlignment="1" applyProtection="1">
      <alignment horizontal="right" vertical="center"/>
    </xf>
    <xf fontId="6" fillId="0" borderId="0" numFmtId="164" xfId="7" applyNumberFormat="1" applyFont="1" applyAlignment="1" applyProtection="1">
      <alignment vertical="center"/>
    </xf>
    <xf fontId="1" fillId="0" borderId="0" numFmtId="0" xfId="7" applyFont="1" applyAlignment="1" applyProtection="1">
      <alignment vertical="center" wrapText="1"/>
    </xf>
    <xf fontId="3" fillId="0" borderId="0" numFmtId="0" xfId="7" applyFont="1" applyAlignment="1" applyProtection="1">
      <alignment vertical="center" wrapText="1"/>
    </xf>
    <xf fontId="2" fillId="0" borderId="0" numFmtId="0" xfId="5" applyFont="1"/>
    <xf fontId="18" fillId="0" borderId="0" numFmtId="0" xfId="5" applyFont="1" applyAlignment="1">
      <alignment horizontal="center"/>
    </xf>
    <xf fontId="18" fillId="0" borderId="0" numFmtId="0" xfId="5" applyFont="1"/>
    <xf fontId="19" fillId="4" borderId="32" numFmtId="0" xfId="5" applyFont="1" applyFill="1" applyBorder="1" applyAlignment="1">
      <alignment horizontal="left" vertical="center"/>
    </xf>
    <xf fontId="19" fillId="4" borderId="33" numFmtId="0" xfId="5" applyFont="1" applyFill="1" applyBorder="1" applyAlignment="1">
      <alignment horizontal="left" vertical="center"/>
    </xf>
    <xf fontId="20" fillId="0" borderId="33" numFmtId="0" xfId="5" applyFont="1" applyBorder="1" applyAlignment="1">
      <alignment horizontal="center" vertical="center" wrapText="1"/>
    </xf>
    <xf fontId="18" fillId="0" borderId="34" numFmtId="0" xfId="5" applyFont="1" applyBorder="1"/>
    <xf fontId="20" fillId="0" borderId="0" numFmtId="169" xfId="5" applyNumberFormat="1" applyFont="1" applyAlignment="1">
      <alignment vertical="center" wrapText="1"/>
    </xf>
    <xf fontId="19" fillId="4" borderId="35" numFmtId="0" xfId="5" applyFont="1" applyFill="1" applyBorder="1" applyAlignment="1">
      <alignment horizontal="left" vertical="center"/>
    </xf>
    <xf fontId="19" fillId="4" borderId="4" numFmtId="0" xfId="5" applyFont="1" applyFill="1" applyBorder="1" applyAlignment="1">
      <alignment horizontal="left" vertical="center"/>
    </xf>
    <xf fontId="20" fillId="0" borderId="4" numFmtId="169" xfId="5" applyNumberFormat="1" applyFont="1" applyBorder="1" applyAlignment="1" applyProtection="1">
      <alignment horizontal="center" vertical="center" wrapText="1"/>
      <protection locked="0"/>
    </xf>
    <xf fontId="18" fillId="0" borderId="36" numFmtId="0" xfId="5" applyFont="1" applyBorder="1" applyProtection="1">
      <protection locked="0"/>
    </xf>
    <xf fontId="19" fillId="4" borderId="37" numFmtId="0" xfId="5" applyFont="1" applyFill="1" applyBorder="1" applyAlignment="1">
      <alignment horizontal="left" vertical="center"/>
    </xf>
    <xf fontId="19" fillId="4" borderId="38" numFmtId="0" xfId="5" applyFont="1" applyFill="1" applyBorder="1" applyAlignment="1">
      <alignment horizontal="left" vertical="center"/>
    </xf>
    <xf fontId="20" fillId="0" borderId="38" numFmtId="169" xfId="5" applyNumberFormat="1" applyFont="1" applyBorder="1" applyAlignment="1" applyProtection="1">
      <alignment horizontal="center" vertical="center" wrapText="1"/>
      <protection locked="0"/>
    </xf>
    <xf fontId="18" fillId="0" borderId="39" numFmtId="0" xfId="5" applyFont="1" applyBorder="1" applyProtection="1">
      <protection locked="0"/>
    </xf>
    <xf fontId="21" fillId="0" borderId="40" numFmtId="0" xfId="5" applyFont="1" applyBorder="1" applyAlignment="1">
      <alignment horizontal="left" vertical="center"/>
    </xf>
    <xf fontId="21" fillId="0" borderId="0" numFmtId="0" xfId="5" applyFont="1" applyAlignment="1">
      <alignment horizontal="left" vertical="center"/>
    </xf>
    <xf fontId="20" fillId="0" borderId="0" numFmtId="0" xfId="5" applyFont="1" applyAlignment="1">
      <alignment horizontal="center"/>
    </xf>
    <xf fontId="19" fillId="4" borderId="41" numFmtId="0" xfId="5" applyFont="1" applyFill="1" applyBorder="1" applyAlignment="1">
      <alignment horizontal="left" vertical="center"/>
    </xf>
    <xf fontId="19" fillId="4" borderId="42" numFmtId="0" xfId="5" applyFont="1" applyFill="1" applyBorder="1" applyAlignment="1">
      <alignment horizontal="left" vertical="center"/>
    </xf>
    <xf fontId="20" fillId="0" borderId="43" numFmtId="0" xfId="5" applyFont="1" applyBorder="1" applyAlignment="1" applyProtection="1">
      <alignment horizontal="center" vertical="center" wrapText="1"/>
      <protection locked="0"/>
    </xf>
    <xf fontId="20" fillId="0" borderId="44" numFmtId="0" xfId="5" applyFont="1" applyBorder="1" applyAlignment="1" applyProtection="1">
      <alignment horizontal="center" vertical="center" wrapText="1"/>
      <protection locked="0"/>
    </xf>
    <xf fontId="20" fillId="0" borderId="45" numFmtId="0" xfId="5" applyFont="1" applyBorder="1" applyAlignment="1">
      <alignment horizontal="left" vertical="center"/>
    </xf>
    <xf fontId="20" fillId="0" borderId="46" numFmtId="0" xfId="5" applyFont="1" applyBorder="1" applyAlignment="1">
      <alignment horizontal="left" vertical="center"/>
    </xf>
    <xf fontId="20" fillId="0" borderId="47" numFmtId="0" xfId="5" applyFont="1" applyBorder="1" applyAlignment="1" applyProtection="1">
      <alignment vertical="center"/>
      <protection locked="0"/>
    </xf>
    <xf fontId="20" fillId="0" borderId="48" numFmtId="0" xfId="5" applyFont="1" applyBorder="1" applyAlignment="1" applyProtection="1">
      <alignment vertical="center"/>
      <protection locked="0"/>
    </xf>
    <xf fontId="19" fillId="0" borderId="0" numFmtId="0" xfId="5" applyFont="1" applyAlignment="1">
      <alignment vertical="center"/>
    </xf>
    <xf fontId="20" fillId="5" borderId="45" numFmtId="0" xfId="5" applyFont="1" applyFill="1" applyBorder="1" applyAlignment="1">
      <alignment horizontal="right" wrapText="1"/>
    </xf>
    <xf fontId="20" fillId="5" borderId="46" numFmtId="0" xfId="5" applyFont="1" applyFill="1" applyBorder="1" applyAlignment="1">
      <alignment horizontal="right" wrapText="1"/>
    </xf>
    <xf fontId="20" fillId="0" borderId="49" numFmtId="169" xfId="5" applyNumberFormat="1" applyFont="1" applyBorder="1" applyAlignment="1" applyProtection="1">
      <alignment horizontal="center" vertical="center" wrapText="1"/>
      <protection locked="0"/>
    </xf>
    <xf fontId="18" fillId="0" borderId="50" numFmtId="0" xfId="5" applyFont="1" applyBorder="1" applyProtection="1">
      <protection locked="0"/>
    </xf>
    <xf fontId="20" fillId="5" borderId="45" numFmtId="0" xfId="5" applyFont="1" applyFill="1" applyBorder="1" applyAlignment="1">
      <alignment horizontal="right" vertical="center"/>
    </xf>
    <xf fontId="20" fillId="5" borderId="46" numFmtId="0" xfId="5" applyFont="1" applyFill="1" applyBorder="1" applyAlignment="1">
      <alignment horizontal="right" vertical="center"/>
    </xf>
    <xf fontId="20" fillId="0" borderId="49" numFmtId="0" xfId="5" applyFont="1" applyBorder="1" applyAlignment="1" applyProtection="1">
      <alignment horizontal="center" wrapText="1"/>
      <protection locked="0"/>
    </xf>
    <xf fontId="19" fillId="4" borderId="51" numFmtId="0" xfId="5" applyFont="1" applyFill="1" applyBorder="1" applyAlignment="1">
      <alignment horizontal="left" vertical="center" wrapText="1"/>
    </xf>
    <xf fontId="19" fillId="4" borderId="52" numFmtId="0" xfId="5" applyFont="1" applyFill="1" applyBorder="1" applyAlignment="1">
      <alignment horizontal="left" vertical="center" wrapText="1"/>
    </xf>
    <xf fontId="20" fillId="0" borderId="53" numFmtId="0" xfId="5" applyFont="1" applyBorder="1" applyAlignment="1" applyProtection="1">
      <alignment horizontal="center" vertical="center" wrapText="1"/>
      <protection locked="0"/>
    </xf>
    <xf fontId="20" fillId="0" borderId="54" numFmtId="0" xfId="5" applyFont="1" applyBorder="1" applyAlignment="1" applyProtection="1">
      <alignment horizontal="center" vertical="center" wrapText="1"/>
      <protection locked="0"/>
    </xf>
    <xf fontId="20" fillId="0" borderId="49" numFmtId="0" xfId="5" applyFont="1" applyBorder="1" applyAlignment="1" applyProtection="1">
      <alignment vertical="center"/>
      <protection locked="0"/>
    </xf>
    <xf fontId="20" fillId="0" borderId="50" numFmtId="0" xfId="5" applyFont="1" applyBorder="1" applyAlignment="1" applyProtection="1">
      <alignment vertical="center"/>
      <protection locked="0"/>
    </xf>
    <xf fontId="20" fillId="0" borderId="49" numFmtId="0" xfId="5" applyFont="1" applyBorder="1" applyAlignment="1" applyProtection="1">
      <alignment horizontal="center" vertical="center"/>
      <protection locked="0"/>
    </xf>
    <xf fontId="20" fillId="5" borderId="51" numFmtId="0" xfId="5" applyFont="1" applyFill="1" applyBorder="1" applyAlignment="1">
      <alignment horizontal="right" vertical="center"/>
    </xf>
    <xf fontId="20" fillId="5" borderId="52" numFmtId="0" xfId="5" applyFont="1" applyFill="1" applyBorder="1" applyAlignment="1">
      <alignment horizontal="right" vertical="center"/>
    </xf>
    <xf fontId="20" fillId="0" borderId="53" numFmtId="0" xfId="5" applyFont="1" applyBorder="1" applyAlignment="1" applyProtection="1">
      <alignment horizontal="center" vertical="center"/>
      <protection locked="0"/>
    </xf>
    <xf fontId="18" fillId="0" borderId="55" numFmtId="0" xfId="5" applyFont="1" applyBorder="1" applyProtection="1">
      <protection locked="0"/>
    </xf>
    <xf fontId="19" fillId="4" borderId="41" numFmtId="0" xfId="5" applyFont="1" applyFill="1" applyBorder="1" applyAlignment="1">
      <alignment horizontal="left" vertical="center" wrapText="1"/>
    </xf>
    <xf fontId="19" fillId="4" borderId="42" numFmtId="0" xfId="5" applyFont="1" applyFill="1" applyBorder="1" applyAlignment="1">
      <alignment horizontal="left" vertical="center" wrapText="1"/>
    </xf>
    <xf fontId="20" fillId="0" borderId="0" numFmtId="0" xfId="5" applyFont="1" applyAlignment="1" applyProtection="1">
      <alignment vertical="center"/>
      <protection locked="0"/>
    </xf>
    <xf fontId="20" fillId="0" borderId="26" numFmtId="0" xfId="5" applyFont="1" applyBorder="1" applyAlignment="1" applyProtection="1">
      <alignment vertical="center"/>
      <protection locked="0"/>
    </xf>
    <xf fontId="18" fillId="4" borderId="45" numFmtId="0" xfId="5" applyFont="1" applyFill="1" applyBorder="1" applyAlignment="1">
      <alignment horizontal="right" vertical="center"/>
    </xf>
    <xf fontId="18" fillId="4" borderId="46" numFmtId="0" xfId="5" applyFont="1" applyFill="1" applyBorder="1" applyAlignment="1">
      <alignment horizontal="right" vertical="center"/>
    </xf>
    <xf fontId="20" fillId="0" borderId="2" numFmtId="0" xfId="5" applyFont="1" applyBorder="1" applyAlignment="1" applyProtection="1">
      <alignment horizontal="center" vertical="center"/>
      <protection locked="0"/>
    </xf>
    <xf fontId="20" fillId="0" borderId="56" numFmtId="0" xfId="5" applyFont="1" applyBorder="1" applyAlignment="1" applyProtection="1">
      <alignment horizontal="center" vertical="center"/>
      <protection locked="0"/>
    </xf>
    <xf fontId="20" fillId="4" borderId="57" numFmtId="0" xfId="5" applyFont="1" applyFill="1" applyBorder="1" applyAlignment="1">
      <alignment horizontal="right" vertical="center" wrapText="1"/>
    </xf>
    <xf fontId="20" fillId="4" borderId="58" numFmtId="0" xfId="5" applyFont="1" applyFill="1" applyBorder="1" applyAlignment="1">
      <alignment horizontal="right" vertical="center" wrapText="1"/>
    </xf>
    <xf fontId="20" fillId="0" borderId="49" numFmtId="0" xfId="5" applyFont="1" applyBorder="1" applyAlignment="1" applyProtection="1">
      <alignment horizontal="center" vertical="center" wrapText="1"/>
      <protection locked="0"/>
    </xf>
    <xf fontId="20" fillId="0" borderId="59" numFmtId="0" xfId="5" applyFont="1" applyBorder="1" applyAlignment="1" applyProtection="1">
      <alignment horizontal="center" vertical="center" wrapText="1"/>
      <protection locked="0"/>
    </xf>
    <xf fontId="20" fillId="4" borderId="51" numFmtId="0" xfId="5" applyFont="1" applyFill="1" applyBorder="1" applyAlignment="1">
      <alignment horizontal="right" vertical="center" wrapText="1"/>
    </xf>
    <xf fontId="20" fillId="4" borderId="52" numFmtId="0" xfId="5" applyFont="1" applyFill="1" applyBorder="1" applyAlignment="1">
      <alignment horizontal="right" vertical="center" wrapText="1"/>
    </xf>
    <xf fontId="18" fillId="0" borderId="45" numFmtId="0" xfId="5" applyFont="1" applyBorder="1" applyAlignment="1">
      <alignment horizontal="left" vertical="center"/>
    </xf>
    <xf fontId="18" fillId="0" borderId="46" numFmtId="0" xfId="5" applyFont="1" applyBorder="1" applyAlignment="1">
      <alignment horizontal="left" vertical="center"/>
    </xf>
    <xf fontId="20" fillId="0" borderId="50" numFmtId="0" xfId="5" applyFont="1" applyBorder="1" applyAlignment="1" applyProtection="1">
      <alignment horizontal="center" vertical="center" wrapText="1"/>
      <protection locked="0"/>
    </xf>
    <xf fontId="22" fillId="0" borderId="0" numFmtId="0" xfId="5" applyFont="1"/>
    <xf fontId="23" fillId="0" borderId="0" numFmtId="0" xfId="5" applyFont="1"/>
    <xf fontId="18" fillId="0" borderId="0" numFmtId="0" xfId="5" applyFont="1" applyAlignment="1">
      <alignment horizontal="left" vertical="center" wrapText="1"/>
    </xf>
    <xf fontId="24" fillId="0" borderId="0" numFmtId="0" xfId="5" applyFont="1" applyAlignment="1">
      <alignment horizontal="left" vertical="center" wrapText="1"/>
    </xf>
    <xf fontId="24" fillId="2" borderId="5" numFmtId="0" xfId="5" applyFont="1" applyFill="1" applyBorder="1" applyAlignment="1">
      <alignment horizontal="center" vertical="center"/>
    </xf>
    <xf fontId="19" fillId="4" borderId="60" numFmtId="0" xfId="5" applyFont="1" applyFill="1" applyBorder="1" applyAlignment="1">
      <alignment horizontal="center"/>
    </xf>
    <xf fontId="19" fillId="4" borderId="60" numFmtId="0" xfId="5" applyFont="1" applyFill="1" applyBorder="1" applyAlignment="1">
      <alignment horizontal="center" vertical="center"/>
    </xf>
    <xf fontId="24" fillId="6" borderId="14" numFmtId="0" xfId="5" applyFont="1" applyFill="1" applyBorder="1" applyAlignment="1">
      <alignment horizontal="right" vertical="center"/>
    </xf>
    <xf fontId="24" fillId="6" borderId="61" numFmtId="0" xfId="5" applyFont="1" applyFill="1" applyBorder="1" applyAlignment="1">
      <alignment horizontal="right" vertical="center"/>
    </xf>
    <xf fontId="20" fillId="0" borderId="62" numFmtId="169" xfId="5" applyNumberFormat="1" applyFont="1" applyBorder="1" applyAlignment="1" applyProtection="1">
      <alignment vertical="center" wrapText="1"/>
      <protection locked="0"/>
    </xf>
    <xf fontId="20" fillId="0" borderId="63" numFmtId="169" xfId="5" applyNumberFormat="1" applyFont="1" applyBorder="1" applyAlignment="1" applyProtection="1">
      <alignment vertical="center" wrapText="1"/>
      <protection locked="0"/>
    </xf>
    <xf fontId="18" fillId="2" borderId="64" numFmtId="0" xfId="5" applyFont="1" applyFill="1" applyBorder="1" applyAlignment="1">
      <alignment horizontal="right" vertical="center"/>
    </xf>
    <xf fontId="18" fillId="2" borderId="64" numFmtId="0" xfId="5" applyFont="1" applyFill="1" applyBorder="1" applyAlignment="1">
      <alignment horizontal="center" vertical="center"/>
    </xf>
    <xf fontId="18" fillId="0" borderId="64" numFmtId="3" xfId="5" applyNumberFormat="1" applyFont="1" applyBorder="1" applyAlignment="1" applyProtection="1">
      <alignment vertical="center"/>
      <protection locked="0"/>
    </xf>
    <xf fontId="18" fillId="2" borderId="4" numFmtId="0" xfId="5" applyFont="1" applyFill="1" applyBorder="1" applyAlignment="1">
      <alignment horizontal="right" vertical="center"/>
    </xf>
    <xf fontId="18" fillId="2" borderId="4" numFmtId="0" xfId="5" applyFont="1" applyFill="1" applyBorder="1" applyAlignment="1">
      <alignment horizontal="center" vertical="center"/>
    </xf>
    <xf fontId="18" fillId="0" borderId="4" numFmtId="3" xfId="5" applyNumberFormat="1" applyFont="1" applyBorder="1" applyAlignment="1" applyProtection="1">
      <alignment vertical="center"/>
      <protection locked="0"/>
    </xf>
    <xf fontId="18" fillId="2" borderId="4" numFmtId="0" xfId="5" applyFont="1" applyFill="1" applyBorder="1" applyAlignment="1" quotePrefix="1">
      <alignment horizontal="center" vertical="center"/>
    </xf>
    <xf fontId="24" fillId="2" borderId="4" numFmtId="0" xfId="5" applyFont="1" applyFill="1" applyBorder="1" applyAlignment="1">
      <alignment horizontal="left" vertical="center"/>
    </xf>
    <xf fontId="24" fillId="2" borderId="4" numFmtId="0" xfId="5" applyFont="1" applyFill="1" applyBorder="1" applyAlignment="1">
      <alignment horizontal="center" vertical="center"/>
    </xf>
    <xf fontId="18" fillId="0" borderId="4" numFmtId="3" xfId="5" applyNumberFormat="1" applyFont="1" applyBorder="1" applyAlignment="1" applyProtection="1">
      <alignment horizontal="center" vertical="center"/>
    </xf>
    <xf fontId="24" fillId="0" borderId="0" numFmtId="0" xfId="5" applyFont="1" applyAlignment="1">
      <alignment horizontal="left" vertical="center"/>
    </xf>
    <xf fontId="24" fillId="0" borderId="0" numFmtId="0" xfId="5" applyFont="1" applyAlignment="1">
      <alignment horizontal="center" vertical="center"/>
    </xf>
    <xf fontId="18" fillId="0" borderId="0" numFmtId="3" xfId="5" applyNumberFormat="1" applyFont="1" applyAlignment="1">
      <alignment horizontal="center" vertical="center"/>
    </xf>
    <xf fontId="25" fillId="0" borderId="0" numFmtId="0" xfId="5" applyFont="1"/>
    <xf fontId="26" fillId="0" borderId="0" numFmtId="0" xfId="5" applyFont="1" quotePrefix="1"/>
    <xf fontId="20" fillId="0" borderId="0" numFmtId="0" xfId="5" applyFont="1" applyAlignment="1">
      <alignment horizontal="left" wrapText="1"/>
    </xf>
    <xf fontId="19" fillId="0" borderId="10" numFmtId="0" xfId="5" applyFont="1" applyBorder="1" applyAlignment="1">
      <alignment vertical="center"/>
    </xf>
    <xf fontId="20" fillId="7" borderId="14" numFmtId="0" xfId="5" applyFont="1" applyFill="1" applyBorder="1" applyAlignment="1">
      <alignment vertical="center"/>
    </xf>
    <xf fontId="20" fillId="7" borderId="16" numFmtId="0" xfId="5" applyFont="1" applyFill="1" applyBorder="1" applyAlignment="1">
      <alignment vertical="center"/>
    </xf>
    <xf fontId="24" fillId="6" borderId="65" numFmtId="0" xfId="5" applyFont="1" applyFill="1" applyBorder="1" applyAlignment="1">
      <alignment horizontal="right" vertical="center"/>
    </xf>
    <xf fontId="20" fillId="0" borderId="61" numFmtId="169" xfId="5" applyNumberFormat="1" applyFont="1" applyBorder="1" applyAlignment="1" applyProtection="1">
      <alignment horizontal="center" vertical="center" wrapText="1"/>
      <protection locked="0"/>
    </xf>
    <xf fontId="20" fillId="0" borderId="63" numFmtId="169" xfId="5" applyNumberFormat="1" applyFont="1" applyBorder="1" applyAlignment="1" applyProtection="1">
      <alignment horizontal="center" vertical="center" wrapText="1"/>
      <protection locked="0"/>
    </xf>
    <xf fontId="20" fillId="8" borderId="6" numFmtId="0" xfId="5" applyFont="1" applyFill="1" applyBorder="1" applyAlignment="1">
      <alignment horizontal="left" vertical="center"/>
    </xf>
    <xf fontId="20" fillId="8" borderId="7" numFmtId="0" xfId="5" applyFont="1" applyFill="1" applyBorder="1" applyAlignment="1">
      <alignment horizontal="left" vertical="center"/>
    </xf>
    <xf fontId="24" fillId="9" borderId="7" numFmtId="0" xfId="5" applyFont="1" applyFill="1" applyBorder="1" applyAlignment="1">
      <alignment horizontal="center" vertical="center"/>
    </xf>
    <xf fontId="24" fillId="9" borderId="8" numFmtId="0" xfId="5" applyFont="1" applyFill="1" applyBorder="1" applyAlignment="1">
      <alignment horizontal="center" vertical="center"/>
    </xf>
    <xf fontId="20" fillId="4" borderId="66" numFmtId="0" xfId="5" applyFont="1" applyFill="1" applyBorder="1" applyAlignment="1">
      <alignment horizontal="left" vertical="center"/>
    </xf>
    <xf fontId="20" fillId="4" borderId="58" numFmtId="0" xfId="5" applyFont="1" applyFill="1" applyBorder="1" applyAlignment="1">
      <alignment horizontal="left" vertical="center"/>
    </xf>
    <xf fontId="24" fillId="2" borderId="8" numFmtId="0" xfId="5" applyFont="1" applyFill="1" applyBorder="1" applyAlignment="1">
      <alignment horizontal="center" vertical="center"/>
    </xf>
    <xf fontId="20" fillId="0" borderId="67" numFmtId="3" xfId="5" applyNumberFormat="1" applyFont="1" applyBorder="1" applyAlignment="1" applyProtection="1">
      <alignment horizontal="center" vertical="center"/>
      <protection locked="0"/>
    </xf>
    <xf fontId="20" fillId="4" borderId="49" numFmtId="0" xfId="5" applyFont="1" applyFill="1" applyBorder="1" applyAlignment="1">
      <alignment horizontal="left" vertical="center"/>
    </xf>
    <xf fontId="20" fillId="4" borderId="46" numFmtId="0" xfId="5" applyFont="1" applyFill="1" applyBorder="1" applyAlignment="1">
      <alignment horizontal="left" vertical="center"/>
    </xf>
    <xf fontId="24" fillId="2" borderId="3" numFmtId="0" xfId="5" applyFont="1" applyFill="1" applyBorder="1" applyAlignment="1">
      <alignment horizontal="center" vertical="center"/>
    </xf>
    <xf fontId="20" fillId="4" borderId="68" numFmtId="0" xfId="5" applyFont="1" applyFill="1" applyBorder="1" applyAlignment="1">
      <alignment horizontal="left" vertical="center"/>
    </xf>
    <xf fontId="20" fillId="4" borderId="69" numFmtId="0" xfId="5" applyFont="1" applyFill="1" applyBorder="1" applyAlignment="1">
      <alignment horizontal="left" vertical="center"/>
    </xf>
    <xf fontId="24" fillId="2" borderId="13" numFmtId="0" xfId="5" applyFont="1" applyFill="1" applyBorder="1" applyAlignment="1" quotePrefix="1">
      <alignment horizontal="center" vertical="center"/>
    </xf>
    <xf fontId="20" fillId="0" borderId="60" numFmtId="3" xfId="5" applyNumberFormat="1" applyFont="1" applyBorder="1" applyAlignment="1" applyProtection="1">
      <alignment horizontal="center" vertical="center"/>
      <protection locked="0"/>
    </xf>
    <xf fontId="20" fillId="8" borderId="1" numFmtId="0" xfId="5" applyFont="1" applyFill="1" applyBorder="1" applyAlignment="1">
      <alignment horizontal="left" vertical="center"/>
    </xf>
    <xf fontId="20" fillId="8" borderId="2" numFmtId="0" xfId="5" applyFont="1" applyFill="1" applyBorder="1" applyAlignment="1">
      <alignment horizontal="left" vertical="center"/>
    </xf>
    <xf fontId="24" fillId="9" borderId="2" numFmtId="0" xfId="5" applyFont="1" applyFill="1" applyBorder="1" applyAlignment="1">
      <alignment horizontal="center" vertical="center"/>
    </xf>
    <xf fontId="24" fillId="9" borderId="2" numFmtId="3" xfId="5" applyNumberFormat="1" applyFont="1" applyFill="1" applyBorder="1" applyAlignment="1">
      <alignment horizontal="center" vertical="center"/>
    </xf>
    <xf fontId="24" fillId="9" borderId="3" numFmtId="3" xfId="5" applyNumberFormat="1" applyFont="1" applyFill="1" applyBorder="1" applyAlignment="1">
      <alignment horizontal="center" vertical="center"/>
    </xf>
    <xf fontId="20" fillId="0" borderId="70" numFmtId="3" xfId="5" applyNumberFormat="1" applyFont="1" applyBorder="1" applyAlignment="1" applyProtection="1">
      <alignment horizontal="center" vertical="center"/>
      <protection locked="0"/>
    </xf>
    <xf fontId="24" fillId="2" borderId="3" numFmtId="0" xfId="5" applyFont="1" applyFill="1" applyBorder="1" applyAlignment="1" quotePrefix="1">
      <alignment horizontal="center" vertical="center"/>
    </xf>
    <xf fontId="20" fillId="0" borderId="67" numFmtId="3" xfId="5" applyNumberFormat="1" applyFont="1" applyBorder="1" applyAlignment="1" applyProtection="1">
      <alignment horizontal="center" vertical="center" wrapText="1"/>
      <protection locked="0"/>
    </xf>
    <xf fontId="20" fillId="4" borderId="49" numFmtId="0" xfId="5" applyFont="1" applyFill="1" applyBorder="1" applyAlignment="1" quotePrefix="1">
      <alignment horizontal="left" vertical="center"/>
    </xf>
    <xf fontId="21" fillId="0" borderId="0" numFmtId="0" xfId="5" applyFont="1"/>
    <xf fontId="2" fillId="0" borderId="0" numFmtId="0" xfId="5" applyFont="1" quotePrefix="1"/>
    <xf fontId="18" fillId="0" borderId="4" numFmtId="3" xfId="5" applyNumberFormat="1" applyFont="1" applyBorder="1" applyAlignment="1">
      <alignment horizontal="center" vertical="center"/>
    </xf>
    <xf fontId="20" fillId="0" borderId="61" numFmtId="169" xfId="5" applyNumberFormat="1" applyFont="1" applyBorder="1" applyAlignment="1">
      <alignment horizontal="center" vertical="center" wrapText="1"/>
    </xf>
    <xf fontId="20" fillId="0" borderId="63" numFmtId="169" xfId="5" applyNumberFormat="1" applyFont="1" applyBorder="1" applyAlignment="1">
      <alignment horizontal="center" vertical="center" wrapText="1"/>
    </xf>
    <xf fontId="1" fillId="0" borderId="1" numFmtId="49" xfId="0" applyNumberFormat="1" applyFont="1" applyBorder="1" applyAlignment="1" applyProtection="1" quotePrefix="1">
      <alignment horizontal="center" vertical="center"/>
      <protection locked="0"/>
    </xf>
    <xf fontId="1" fillId="0" borderId="1" numFmtId="49" xfId="2" applyNumberFormat="1" applyFont="1" applyBorder="1" applyAlignment="1" applyProtection="1">
      <alignment horizontal="center" vertical="center" wrapText="1"/>
      <protection locked="0"/>
    </xf>
    <xf fontId="1" fillId="0" borderId="2" numFmtId="49" xfId="2" applyNumberFormat="1" applyFont="1" applyBorder="1" applyAlignment="1" applyProtection="1">
      <alignment horizontal="center" vertical="center" wrapText="1"/>
      <protection locked="0"/>
    </xf>
    <xf fontId="1" fillId="0" borderId="3" numFmtId="49" xfId="2" applyNumberFormat="1" applyFont="1" applyBorder="1" applyAlignment="1" applyProtection="1">
      <alignment horizontal="center" vertical="center" wrapText="1"/>
      <protection locked="0"/>
    </xf>
    <xf fontId="4" fillId="0" borderId="1" numFmtId="3" xfId="0" applyNumberFormat="1" applyFont="1" applyBorder="1" applyAlignment="1" applyProtection="1">
      <alignment horizontal="center" vertical="center" wrapText="1"/>
      <protection locked="0"/>
    </xf>
    <xf fontId="4" fillId="0" borderId="2" numFmtId="0" xfId="0" applyFont="1" applyBorder="1" applyAlignment="1" applyProtection="1">
      <alignment horizontal="center" vertical="center" wrapText="1"/>
      <protection locked="0"/>
    </xf>
    <xf fontId="4" fillId="0" borderId="3" numFmtId="0" xfId="0" applyFont="1" applyBorder="1" applyAlignment="1" applyProtection="1">
      <alignment horizontal="center" vertical="center" wrapText="1"/>
      <protection locked="0"/>
    </xf>
    <xf fontId="1" fillId="0" borderId="0" numFmtId="0" xfId="2" applyFont="1"/>
    <xf fontId="5" fillId="0" borderId="0" numFmtId="0" xfId="7" applyFont="1"/>
    <xf fontId="9" fillId="0" borderId="0" numFmtId="0" xfId="6" applyFont="1" applyAlignment="1">
      <alignment vertical="center"/>
    </xf>
    <xf fontId="9" fillId="3" borderId="14" numFmtId="0" xfId="6" applyFont="1" applyFill="1" applyBorder="1" applyAlignment="1">
      <alignment horizontal="center" vertical="center"/>
    </xf>
    <xf fontId="3" fillId="3" borderId="16" numFmtId="0" xfId="6" applyFont="1" applyFill="1" applyBorder="1" applyAlignment="1">
      <alignment horizontal="center" vertical="center"/>
    </xf>
    <xf fontId="3" fillId="3" borderId="15" numFmtId="0" xfId="6" applyFont="1" applyFill="1" applyBorder="1" applyAlignment="1">
      <alignment horizontal="center" vertical="center"/>
    </xf>
    <xf fontId="1" fillId="0" borderId="0" numFmtId="0" xfId="6" applyFont="1" applyAlignment="1">
      <alignment vertical="center"/>
    </xf>
    <xf fontId="8" fillId="3" borderId="1" numFmtId="49" xfId="2" applyNumberFormat="1" applyFont="1" applyFill="1" applyBorder="1" applyAlignment="1">
      <alignment horizontal="center" vertical="center" wrapText="1"/>
    </xf>
    <xf fontId="8" fillId="3" borderId="2" numFmtId="0" xfId="2" applyFont="1" applyFill="1" applyBorder="1" applyAlignment="1">
      <alignment horizontal="center" vertical="center" wrapText="1"/>
    </xf>
    <xf fontId="8" fillId="3" borderId="3" numFmtId="0" xfId="2" applyFont="1" applyFill="1" applyBorder="1" applyAlignment="1">
      <alignment horizontal="center" vertical="center" wrapText="1"/>
    </xf>
    <xf fontId="13" fillId="0" borderId="0" numFmtId="0" xfId="6" applyFont="1" applyAlignment="1">
      <alignment vertical="center"/>
    </xf>
    <xf fontId="7" fillId="0" borderId="0" numFmtId="0" xfId="2" applyFont="1" applyAlignment="1" quotePrefix="1">
      <alignment vertical="center"/>
    </xf>
    <xf fontId="9" fillId="3" borderId="20" numFmtId="0" xfId="6" applyFont="1" applyFill="1" applyBorder="1" applyAlignment="1">
      <alignment horizontal="center" vertical="center"/>
    </xf>
    <xf fontId="9" fillId="3" borderId="21" numFmtId="0" xfId="6" applyFont="1" applyFill="1" applyBorder="1" applyAlignment="1">
      <alignment horizontal="center" vertical="center"/>
    </xf>
    <xf fontId="9" fillId="3" borderId="22" numFmtId="0" xfId="6" applyFont="1" applyFill="1" applyBorder="1" applyAlignment="1">
      <alignment horizontal="center" vertical="center"/>
    </xf>
    <xf fontId="9" fillId="3" borderId="23" numFmtId="0" xfId="6" applyFont="1" applyFill="1" applyBorder="1" applyAlignment="1">
      <alignment horizontal="center" vertical="center"/>
    </xf>
    <xf fontId="14" fillId="3" borderId="20" numFmtId="0" xfId="6" applyFont="1" applyFill="1" applyBorder="1" applyAlignment="1">
      <alignment horizontal="center" vertical="center"/>
    </xf>
    <xf fontId="9" fillId="3" borderId="24" numFmtId="0" xfId="6" applyFont="1" applyFill="1" applyBorder="1" applyAlignment="1">
      <alignment horizontal="center" vertical="center"/>
    </xf>
    <xf fontId="9" fillId="3" borderId="25" numFmtId="0" xfId="6" applyFont="1" applyFill="1" applyBorder="1" applyAlignment="1">
      <alignment horizontal="center" vertical="center"/>
    </xf>
    <xf fontId="9" fillId="3" borderId="0" numFmtId="0" xfId="6" applyFont="1" applyFill="1" applyAlignment="1">
      <alignment horizontal="center" vertical="center"/>
    </xf>
    <xf fontId="9" fillId="3" borderId="26" numFmtId="0" xfId="6" applyFont="1" applyFill="1" applyBorder="1" applyAlignment="1">
      <alignment horizontal="center" vertical="center"/>
    </xf>
    <xf fontId="14" fillId="3" borderId="24" numFmtId="0" xfId="6" applyFont="1" applyFill="1" applyBorder="1" applyAlignment="1">
      <alignment horizontal="center" vertical="center"/>
    </xf>
    <xf fontId="9" fillId="3" borderId="27" numFmtId="0" xfId="6" applyFont="1" applyFill="1" applyBorder="1" applyAlignment="1">
      <alignment horizontal="center" vertical="center"/>
    </xf>
    <xf fontId="9" fillId="3" borderId="28" numFmtId="0" xfId="6" applyFont="1" applyFill="1" applyBorder="1" applyAlignment="1">
      <alignment horizontal="center" vertical="center"/>
    </xf>
    <xf fontId="9" fillId="3" borderId="29" numFmtId="0" xfId="6" applyFont="1" applyFill="1" applyBorder="1" applyAlignment="1">
      <alignment horizontal="center" vertical="center"/>
    </xf>
    <xf fontId="9" fillId="3" borderId="30" numFmtId="0" xfId="6" applyFont="1" applyFill="1" applyBorder="1" applyAlignment="1">
      <alignment horizontal="center" vertical="center"/>
    </xf>
    <xf fontId="14" fillId="3" borderId="27" numFmtId="0" xfId="6" applyFont="1" applyFill="1" applyBorder="1" applyAlignment="1" quotePrefix="1">
      <alignment horizontal="center" vertical="center"/>
    </xf>
    <xf fontId="9" fillId="3" borderId="31" numFmtId="0" xfId="6" applyFont="1" applyFill="1" applyBorder="1" applyAlignment="1">
      <alignment horizontal="center" vertical="center"/>
    </xf>
    <xf fontId="1" fillId="0" borderId="14" numFmtId="0" xfId="6" applyFont="1" applyBorder="1" applyAlignment="1" applyProtection="1">
      <alignment horizontal="left" vertical="center"/>
      <protection locked="0"/>
    </xf>
    <xf fontId="1" fillId="0" borderId="16" numFmtId="0" xfId="6" applyFont="1" applyBorder="1" applyAlignment="1" applyProtection="1">
      <alignment horizontal="left" vertical="center"/>
      <protection locked="0"/>
    </xf>
    <xf fontId="1" fillId="0" borderId="15" numFmtId="0" xfId="6" applyFont="1" applyBorder="1" applyAlignment="1" applyProtection="1">
      <alignment horizontal="left" vertical="center"/>
      <protection locked="0"/>
    </xf>
    <xf fontId="1" fillId="0" borderId="31" numFmtId="4" xfId="6" applyNumberFormat="1" applyFont="1" applyBorder="1" applyAlignment="1" applyProtection="1">
      <alignment horizontal="right" vertical="center"/>
      <protection locked="0"/>
    </xf>
    <xf fontId="1" fillId="0" borderId="31" numFmtId="3" xfId="6" applyNumberFormat="1" applyFont="1" applyBorder="1" applyAlignment="1" applyProtection="1">
      <alignment horizontal="right" vertical="center"/>
      <protection locked="0"/>
    </xf>
    <xf fontId="1" fillId="3" borderId="31" numFmtId="164" xfId="6" applyNumberFormat="1" applyFont="1" applyFill="1" applyBorder="1" applyAlignment="1">
      <alignment horizontal="right" vertical="center"/>
    </xf>
    <xf fontId="9" fillId="0" borderId="0" numFmtId="0" xfId="6" applyFont="1" applyAlignment="1">
      <alignment horizontal="center" vertical="center"/>
    </xf>
    <xf fontId="1" fillId="0" borderId="0" numFmtId="0" xfId="6" applyFont="1" applyAlignment="1">
      <alignment horizontal="center" vertical="center"/>
    </xf>
    <xf fontId="1" fillId="0" borderId="22" numFmtId="0" xfId="6" applyFont="1" applyBorder="1" applyAlignment="1">
      <alignment horizontal="left" vertical="center"/>
    </xf>
    <xf fontId="1" fillId="0" borderId="22" numFmtId="3" xfId="6" applyNumberFormat="1" applyFont="1" applyBorder="1" applyAlignment="1">
      <alignment horizontal="left" vertical="center"/>
    </xf>
    <xf fontId="1" fillId="0" borderId="0" numFmtId="3" xfId="6" applyNumberFormat="1" applyFont="1" applyAlignment="1">
      <alignment horizontal="right" vertical="center"/>
    </xf>
    <xf fontId="1" fillId="0" borderId="0" numFmtId="4" xfId="6" applyNumberFormat="1" applyFont="1" applyAlignment="1">
      <alignment vertical="center"/>
    </xf>
    <xf fontId="1" fillId="0" borderId="0" numFmtId="4" xfId="6" applyNumberFormat="1" applyFont="1" applyAlignment="1">
      <alignment horizontal="right" vertical="center"/>
    </xf>
    <xf fontId="9" fillId="3" borderId="14" numFmtId="0" xfId="6" applyFont="1" applyFill="1" applyBorder="1" applyAlignment="1">
      <alignment vertical="center"/>
    </xf>
    <xf fontId="9" fillId="3" borderId="16" numFmtId="0" xfId="6" applyFont="1" applyFill="1" applyBorder="1" applyAlignment="1">
      <alignment vertical="center"/>
    </xf>
    <xf fontId="9" fillId="3" borderId="15" numFmtId="0" xfId="6" applyFont="1" applyFill="1" applyBorder="1" applyAlignment="1">
      <alignment vertical="center"/>
    </xf>
    <xf fontId="1" fillId="0" borderId="0" numFmtId="0" xfId="6" applyFont="1" applyAlignment="1">
      <alignment horizontal="left" vertical="center"/>
    </xf>
    <xf fontId="14" fillId="0" borderId="0" numFmtId="0" xfId="7" applyFont="1" applyAlignment="1" applyProtection="1">
      <alignment horizontal="center" vertical="center" wrapText="1"/>
    </xf>
    <xf fontId="9" fillId="0" borderId="0" numFmtId="0" xfId="6" applyFont="1" applyAlignment="1">
      <alignment horizontal="left" vertical="center"/>
    </xf>
    <xf fontId="1" fillId="0" borderId="0" numFmtId="3" xfId="6" applyNumberFormat="1" applyFont="1" applyAlignment="1">
      <alignment horizontal="left" vertical="center"/>
    </xf>
    <xf fontId="1" fillId="0" borderId="0" numFmtId="167" xfId="6" applyNumberFormat="1" applyFont="1" applyAlignment="1">
      <alignment horizontal="right" vertical="center"/>
    </xf>
    <xf fontId="9" fillId="3" borderId="16" numFmtId="0" xfId="6" applyFont="1" applyFill="1" applyBorder="1" applyAlignment="1">
      <alignment horizontal="center" vertical="center"/>
    </xf>
    <xf fontId="9" fillId="3" borderId="15" numFmtId="0" xfId="6" applyFont="1" applyFill="1" applyBorder="1" applyAlignment="1">
      <alignment horizontal="center" vertical="center"/>
    </xf>
    <xf fontId="9" fillId="3" borderId="14" numFmtId="0" xfId="6" applyFont="1" applyFill="1" applyBorder="1" applyAlignment="1">
      <alignment horizontal="left" vertical="center"/>
    </xf>
    <xf fontId="9" fillId="3" borderId="16" numFmtId="0" xfId="6" applyFont="1" applyFill="1" applyBorder="1" applyAlignment="1">
      <alignment horizontal="left" vertical="center"/>
    </xf>
    <xf fontId="9" fillId="3" borderId="15" numFmtId="0" xfId="6" applyFont="1" applyFill="1" applyBorder="1" applyAlignment="1">
      <alignment horizontal="left" vertical="center"/>
    </xf>
    <xf fontId="9" fillId="0" borderId="0" numFmtId="3" xfId="6" applyNumberFormat="1" applyFont="1" applyAlignment="1">
      <alignment horizontal="right" vertical="center"/>
    </xf>
    <xf fontId="9" fillId="3" borderId="14" numFmtId="0" xfId="6" applyFont="1" applyFill="1" applyBorder="1" applyAlignment="1">
      <alignment horizontal="centerContinuous" vertical="center"/>
    </xf>
    <xf fontId="9" fillId="3" borderId="15" numFmtId="0" xfId="6" applyFont="1" applyFill="1" applyBorder="1" applyAlignment="1">
      <alignment horizontal="right" vertical="center"/>
    </xf>
  </cellXfs>
  <cellStyles count="10">
    <cellStyle name="Monétaire" xfId="1" builtinId="4"/>
    <cellStyle name="Normal" xfId="0" builtinId="0"/>
    <cellStyle name="Normal 2" xfId="2"/>
    <cellStyle name="Normal 3" xfId="3"/>
    <cellStyle name="Normal 4" xfId="4"/>
    <cellStyle name="Normal 4 2" xfId="5"/>
    <cellStyle name="Normal_FCE 2008 annexe financière autres" xfId="6"/>
    <cellStyle name="Normal_FCE 2008 annexe financière ENTREPRISE" xfId="7"/>
    <cellStyle name="Pourcentage" xfId="8" builtinId="5"/>
    <cellStyle name="Pourcentage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penxmlformats.org/officeDocument/2006/relationships/externalLink" Target="externalLinks/externalLink1.xml"/><Relationship  Id="rId10" Type="http://schemas.openxmlformats.org/officeDocument/2006/relationships/worksheet" Target="worksheets/sheet3.xml"/><Relationship  Id="rId11" Type="http://schemas.openxmlformats.org/officeDocument/2006/relationships/worksheet" Target="worksheets/sheet4.xml"/><Relationship  Id="rId12" Type="http://schemas.openxmlformats.org/officeDocument/2006/relationships/worksheet" Target="worksheets/sheet5.xml"/><Relationship  Id="rId13" Type="http://schemas.openxmlformats.org/officeDocument/2006/relationships/worksheet" Target="worksheets/sheet6.xml"/><Relationship  Id="rId14" Type="http://schemas.openxmlformats.org/officeDocument/2006/relationships/worksheet" Target="worksheets/sheet7.xml"/><Relationship  Id="rId15" Type="http://schemas.openxmlformats.org/officeDocument/2006/relationships/worksheet" Target="worksheets/sheet8.xml"/><Relationship  Id="rId16" Type="http://schemas.openxmlformats.org/officeDocument/2006/relationships/worksheet" Target="worksheets/sheet9.xml"/><Relationship  Id="rId17" Type="http://schemas.openxmlformats.org/officeDocument/2006/relationships/worksheet" Target="worksheets/sheet10.xml"/><Relationship  Id="rId18" Type="http://schemas.openxmlformats.org/officeDocument/2006/relationships/worksheet" Target="worksheets/sheet11.xml"/><Relationship  Id="rId19" Type="http://schemas.openxmlformats.org/officeDocument/2006/relationships/worksheet" Target="worksheets/sheet12.xml"/><Relationship  Id="rId2" Type="http://schemas.openxmlformats.org/officeDocument/2006/relationships/externalLink" Target="externalLinks/externalLink2.xml"/><Relationship  Id="rId20" Type="http://schemas.openxmlformats.org/officeDocument/2006/relationships/worksheet" Target="worksheets/sheet13.xml"/><Relationship  Id="rId21" Type="http://schemas.openxmlformats.org/officeDocument/2006/relationships/worksheet" Target="worksheets/sheet14.xml"/><Relationship  Id="rId22" Type="http://schemas.openxmlformats.org/officeDocument/2006/relationships/theme" Target="theme/theme1.xml"/><Relationship  Id="rId23" Type="http://schemas.openxmlformats.org/officeDocument/2006/relationships/sharedStrings" Target="sharedStrings.xml"/><Relationship  Id="rId24" Type="http://schemas.openxmlformats.org/officeDocument/2006/relationships/styles" Target="styles.xml"/><Relationship  Id="rId3" Type="http://schemas.openxmlformats.org/officeDocument/2006/relationships/externalLink" Target="externalLinks/externalLink3.xml"/><Relationship  Id="rId4" Type="http://schemas.microsoft.com/office/2017/10/relationships/person" Target="persons/person.xml"/><Relationship  Id="rId5" Type="http://schemas.openxmlformats.org/officeDocument/2006/relationships/customXml" Target="../customXml/item1.xml"/><Relationship  Id="rId6" Type="http://schemas.openxmlformats.org/officeDocument/2006/relationships/customXml" Target="../customXml/item2.xml"/><Relationship  Id="rId7" Type="http://schemas.openxmlformats.org/officeDocument/2006/relationships/customXml" Target="../customXml/item3.xml"/><Relationship  Id="rId8" Type="http://schemas.openxmlformats.org/officeDocument/2006/relationships/worksheet" Target="worksheets/sheet1.xml"/><Relationship  Id="rId9" Type="http://schemas.openxmlformats.org/officeDocument/2006/relationships/worksheet" Target="worksheets/sheet2.xml"/></Relationships>
</file>

<file path=xl/externalLinks/_rels/externalLink1.xml.rels><?xml version="1.0" encoding="UTF-8" standalone="yes"?><Relationships xmlns="http://schemas.openxmlformats.org/package/2006/relationships"><Relationship  Id="rId1" Type="http://schemas.openxmlformats.org/officeDocument/2006/relationships/externalLinkPath" Target="file:///\\dr-dga.intradef.gouv.fr\DGA-AID\11_Acc_Inno_Recherc\RAPID\RAPID\2_corpus_documentaire\Annexe_Financiere\2_Version_travail\Annexe%20Financiere_v8.2%20test%20SIPME.xlsx" TargetMode="External"/></Relationships>
</file>

<file path=xl/externalLinks/_rels/externalLink2.xml.rels><?xml version="1.0" encoding="UTF-8" standalone="yes"?><Relationships xmlns="http://schemas.openxmlformats.org/package/2006/relationships"><Relationship  Id="rId1" Type="http://schemas.openxmlformats.org/officeDocument/2006/relationships/externalLinkPath" Target="file:///\\dr-dga.intradef.gouv.fr\DGA-AID\11_Acc_Inno_Recherc\RAPID\RAPID\2_corpus_documentaire\Annexe_Financiere\1_Version_utilis&#233;e\Annexe%20Financiere_v7.0.xlsx" TargetMode="External"/></Relationships>
</file>

<file path=xl/externalLinks/_rels/externalLink3.xml.rels><?xml version="1.0" encoding="UTF-8" standalone="yes"?><Relationships xmlns="http://schemas.openxmlformats.org/package/2006/relationships"><Relationship  Id="rId1" Type="http://schemas.openxmlformats.org/officeDocument/2006/relationships/externalLinkPath" Target="file:///\\nord-idf.dga.defense.gouv.fr\DGA_AID\11_Accompagnement_Innovation_et_Recherche\RAPID\RAPID\Dossiers%20d&#233;pos&#233;s\2019\20190218-PHOTONIS-projet%20FOM3000\FOM3000-Instruction\FOM3000-Fiche%20projet%20partenaire%20fina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nthèse_projet"/>
      <sheetName val="Présentation_ent1"/>
      <sheetName val="Financière_ent1"/>
      <sheetName val="Présentation_autre1"/>
      <sheetName val="Financière_autre1"/>
    </sheetNames>
    <sheetDataSet>
      <sheetData sheetId="0">
        <row r="1">
          <cell r="A1" t="str">
            <v xml:space="preserve">REGIME D’APPUI AUX PME POUR L’INNOVATION DUALE - RAPID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nthèse_projet"/>
      <sheetName val="Présentation_ent1"/>
      <sheetName val="Financière_ent1"/>
      <sheetName val="Questionnaire éligibilité_ent1"/>
      <sheetName val="Présentation_ent2"/>
      <sheetName val="Financière_ent2"/>
      <sheetName val="Questionnaire éligibilité_ent2"/>
      <sheetName val="Présentation_ent3"/>
      <sheetName val="Financière_ent3"/>
      <sheetName val="Questionnaire éligibilité_ent3"/>
      <sheetName val="Présentation_autre1"/>
      <sheetName val="Financière_autre1"/>
      <sheetName val="Présentation_autre2"/>
      <sheetName val="Financière_autre2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nthese projet"/>
      <sheetName val="Présentation PHOTONIS"/>
      <sheetName val="Fiche financière PHOTONIS"/>
      <sheetName val="Présentation INL"/>
      <sheetName val="Fiche financière INL "/>
    </sheetNames>
    <sheetDataSet>
      <sheetData sheetId="0">
        <row r="1">
          <cell r="A1" t="str">
            <v xml:space="preserve">REGIME D’APPUI POUR L’INNOVATION DUALE - RAPID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PERREL Yannick SA CL EXCEPTI DEF" id="{46B14E4A-8547-49EB-0607-0D125013DD50}"/>
  <person displayName="BREGEON Corinne TSO T.7" id="{40FFB33D-C2DF-7E4B-155E-4E969714F18F}"/>
  <person displayName="BREGEON Corinne " id="{58CB363C-6773-2343-B12F-826D8E6EBFDE}"/>
  <person displayName="MERT Philippa TCT GROUPE II" id="{D9FE416F-E3D2-4901-0067-72C8D53A0DE4}"/>
</personList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4" personId="{46B14E4A-8547-49EB-0607-0D125013DD50}" id="{00F600B2-0076-4F2A-BD50-00B10090007F}" done="0">
    <text xml:space="preserve">liste déroulante : Recherche industrielle / Développement expérimental
</text>
  </threadedComment>
  <threadedComment ref="B16" personId="{40FFB33D-C2DF-7E4B-155E-4E969714F18F}" id="{0055007F-0046-45D9-A6F8-0079002400AE}" done="0">
    <text xml:space="preserve">format : jj/mm/aaaa
</text>
  </threadedComment>
  <threadedComment ref="B17" personId="{46B14E4A-8547-49EB-0607-0D125013DD50}" id="{003800CB-0039-4B60-9D06-00C1003000FA}" done="0">
    <text xml:space="preserve">uniquement un nombre
</text>
  </threadedComment>
  <threadedComment ref="B20" personId="{46B14E4A-8547-49EB-0607-0D125013DD50}" id="{00870013-0006-4A07-BFE2-00D40050001F}" done="0">
    <text xml:space="preserve">obligatoire : 9 caractères numériques sans espace
</text>
  </threadedComment>
  <threadedComment ref="C26" personId="{40FFB33D-C2DF-7E4B-155E-4E969714F18F}" id="{00E800B6-002D-473A-88B6-007B00C40096}" done="0">
    <text xml:space="preserve">format : jj/mm/aaaa
</text>
  </threadedComment>
  <threadedComment ref="C27" personId="{40FFB33D-C2DF-7E4B-155E-4E969714F18F}" id="{00700080-004F-4B76-88CE-00D000300051}" done="0">
    <text xml:space="preserve">format : jj/mm/aaaa
</text>
  </threadedComment>
  <threadedComment ref="C28" personId="{40FFB33D-C2DF-7E4B-155E-4E969714F18F}" id="{009A0018-007A-4D7A-B054-00AF00410080}" done="0">
    <text xml:space="preserve">format : jj/mm/aaaa
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B14" personId="{46B14E4A-8547-49EB-0607-0D125013DD50}" id="{00930071-00E7-42D7-825F-008200610077}" done="0">
    <text xml:space="preserve">uniquement un nombre
</text>
  </threadedComment>
  <threadedComment ref="B16" personId="{46B14E4A-8547-49EB-0607-0D125013DD50}" id="{003E00DC-00B8-4ACF-9112-007100130044}" done="0">
    <text xml:space="preserve">liste déroulante : Oui / Non
</text>
  </threadedComment>
  <threadedComment ref="B17" personId="{46B14E4A-8547-49EB-0607-0D125013DD50}" id="{009A00A1-00F8-47B0-B87B-006B00CC00D9}" done="0">
    <text xml:space="preserve">si filiale d'un groupe : indiquer le nom du groupe d'appartenance
</text>
  </threadedComment>
  <threadedComment ref="D17" personId="{46B14E4A-8547-49EB-0607-0D125013DD50}" id="{00740079-00A4-40FC-BC30-00F900840028}" done="0">
    <text xml:space="preserve">si filiale d'un groupe : uniquement un nombre
</text>
  </threadedComment>
  <threadedComment ref="B20" personId="{46B14E4A-8547-49EB-0607-0D125013DD50}" id="{00270070-0013-4EE3-B8BB-00A200FC0005}" done="0">
    <text xml:space="preserve">obligatoire : 14 caractères numériques
</text>
  </threadedComment>
  <threadedComment ref="B24" personId="{46B14E4A-8547-49EB-0607-0D125013DD50}" id="{00720034-00B5-4899-B58C-00D900E10026}" done="0">
    <text xml:space="preserve">une seule adresse mail
</text>
  </threadedComment>
  <threadedComment ref="B25" personId="{58CB363C-6773-2343-B12F-826D8E6EBFDE}" id="{00C000CB-00B8-4097-ABEC-0017009F0081}" done="0">
    <text xml:space="preserve">Format : 10 chiffres avec un espace tous les 2 chiffres (mais sans caractère de séparation). Exemple : xx xx xx xx xx
Ou : cellule vide
</text>
  </threadedComment>
  <threadedComment ref="D25" personId="{58CB363C-6773-2343-B12F-826D8E6EBFDE}" id="{006E00AD-0000-4E68-AFB6-008700C4003D}" done="0">
    <text xml:space="preserve">Format : 10 chiffres avec un espace tous les 2 chiffres (mais sans caractère de séparation). Exemple : xx xx xx xx xx
Ou : cellule vide
</text>
  </threadedComment>
  <threadedComment ref="B29" personId="{46B14E4A-8547-49EB-0607-0D125013DD50}" id="{00890006-00BB-4F63-90E5-004B004F00FC}" done="0">
    <text xml:space="preserve">une seule adresse mail
</text>
  </threadedComment>
  <threadedComment ref="B30" personId="{58CB363C-6773-2343-B12F-826D8E6EBFDE}" id="{001500A9-00B3-4694-878A-007F00DF009D}" done="0">
    <text xml:space="preserve">Format : 10 chiffres avec un espace tous les 2 chiffres (mais sans caractère de séparation). Exemple : xx xx xx xx xx
Ou : cellule vide
</text>
  </threadedComment>
  <threadedComment ref="D30" personId="{58CB363C-6773-2343-B12F-826D8E6EBFDE}" id="{00B600A9-0011-4479-920B-004600C00052}" done="0">
    <text xml:space="preserve">Format : 10 chiffres avec un espace tous les 2 chiffres (mais sans caractère de séparation). Exemple : xx xx xx xx xx
Ou : cellule vide
</text>
  </threadedComment>
  <threadedComment ref="B34" personId="{46B14E4A-8547-49EB-0607-0D125013DD50}" id="{002D00AC-009D-4931-A514-00EF003000D6}" done="0">
    <text xml:space="preserve">une seule adresse mail
</text>
  </threadedComment>
  <threadedComment ref="B35" personId="{58CB363C-6773-2343-B12F-826D8E6EBFDE}" id="{005000D9-0013-4AB3-9102-000D00F700EC}" done="0">
    <text xml:space="preserve">Format : 10 chiffres avec un espace tous les 2 chiffres (mais sans caractère de séparation). Exemple : xx xx xx xx xx
Ou : cellule vide
</text>
  </threadedComment>
  <threadedComment ref="D35" personId="{58CB363C-6773-2343-B12F-826D8E6EBFDE}" id="{005D009D-002F-4A0B-9E9C-0086005800F3}" done="0">
    <text xml:space="preserve">Format : 10 chiffres avec un espace tous les 2 chiffres (mais sans caractère de séparation). Exemple : xx xx xx xx xx
Ou : cellule vide
</text>
  </threadedComment>
  <threadedComment ref="B7" personId="{46B14E4A-8547-49EB-0607-0D125013DD50}" id="{00CB001F-00F0-4EF5-9FC2-004600E300F0}" done="0">
    <text xml:space="preserve">nom du Labo partenaire du projet
</text>
  </threadedComment>
  <threadedComment ref="B8" personId="{46B14E4A-8547-49EB-0607-0D125013DD50}" id="{0098007F-00B6-4CAB-B2F3-0009000E0020}" done="0">
    <text xml:space="preserve">adresse complète : rue, code postal, ville
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C20" personId="{D9FE416F-E3D2-4901-0067-72C8D53A0DE4}" id="{009200B0-00C0-409F-9574-00E7008C00AD}" done="0">
    <text xml:space="preserve">AID :
Au plus tôt une année avant le début des travaux
</text>
  </threadedComment>
  <threadedComment ref="I20" personId="{D9FE416F-E3D2-4901-0067-72C8D53A0DE4}" id="{00560080-00B7-4666-BCAB-001A00370018}" done="0">
    <text xml:space="preserve">AID:
Correspond au nombre d'annutés d'utilisation de cet équipement pour le projet. Le nombre renseigné ici ne peut être strictement supérieur à celui renseigné en colonne G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4" personId="{46B14E4A-8547-49EB-0607-0D125013DD50}" id="{00880059-0067-47F2-B890-005400EC00CB}" done="0">
    <text xml:space="preserve">uniquement un nombre
</text>
  </threadedComment>
  <threadedComment ref="B16" personId="{46B14E4A-8547-49EB-0607-0D125013DD50}" id="{0053004F-00FF-4702-AD1B-004800D4002C}" done="0">
    <text xml:space="preserve">liste déroulante : Oui / Non
</text>
  </threadedComment>
  <threadedComment ref="B17" personId="{46B14E4A-8547-49EB-0607-0D125013DD50}" id="{00EE0015-00FF-466E-BD9B-007E001F002F}" done="0">
    <text xml:space="preserve">si filiale d'un groupe : indiquer le nom du groupe d'appartenance
</text>
  </threadedComment>
  <threadedComment ref="D17" personId="{46B14E4A-8547-49EB-0607-0D125013DD50}" id="{000A0055-00E6-493F-8213-00CE00C50040}" done="0">
    <text xml:space="preserve">si filiale d'un groupe : uniquement un nombre
</text>
  </threadedComment>
  <threadedComment ref="B20" personId="{46B14E4A-8547-49EB-0607-0D125013DD50}" id="{003C004E-0036-4F10-A846-00DD00A900D3}" done="0">
    <text xml:space="preserve">obligatoire : 14 caractères numériques
</text>
  </threadedComment>
  <threadedComment ref="B24" personId="{46B14E4A-8547-49EB-0607-0D125013DD50}" id="{00C40060-00F2-4595-AF50-00A30096000B}" done="0">
    <text xml:space="preserve">une seule adresse mail
</text>
  </threadedComment>
  <threadedComment ref="B25" personId="{58CB363C-6773-2343-B12F-826D8E6EBFDE}" id="{001E006E-007F-49DE-98D1-006900DF0011}" done="0">
    <text xml:space="preserve">Format : 10 chiffres avec un espace tous les 2 chiffres (mais sans caractère de séparation). Exemple : xx xx xx xx xx
Ou : cellule vide
</text>
  </threadedComment>
  <threadedComment ref="D25" personId="{58CB363C-6773-2343-B12F-826D8E6EBFDE}" id="{00F6008E-002E-4023-956A-00D9003C0044}" done="0">
    <text xml:space="preserve">Format : 10 chiffres avec un espace tous les 2 chiffres (mais sans caractère de séparation). Exemple : xx xx xx xx xx
Ou : cellule vide
</text>
  </threadedComment>
  <threadedComment ref="B29" personId="{46B14E4A-8547-49EB-0607-0D125013DD50}" id="{00AC0024-0009-4BA1-8CCB-00BB006B00D7}" done="0">
    <text xml:space="preserve">une seule adresse mail
</text>
  </threadedComment>
  <threadedComment ref="B30" personId="{58CB363C-6773-2343-B12F-826D8E6EBFDE}" id="{00CA00FA-001A-4FB9-A69D-00B900C700A0}" done="0">
    <text xml:space="preserve">Format : 10 chiffres avec un espace tous les 2 chiffres (mais sans caractère de séparation). Exemple : xx xx xx xx xx
Ou : cellule vide
</text>
  </threadedComment>
  <threadedComment ref="D30" personId="{58CB363C-6773-2343-B12F-826D8E6EBFDE}" id="{002600F5-00B8-4EE2-95C8-004A006300F9}" done="0">
    <text xml:space="preserve">Format : 10 chiffres avec un espace tous les 2 chiffres (mais sans caractère de séparation). Exemple : xx xx xx xx xx
Ou : cellule vide
</text>
  </threadedComment>
  <threadedComment ref="B34" personId="{46B14E4A-8547-49EB-0607-0D125013DD50}" id="{00D5000D-0038-47FD-9DFC-00AA00CF00F4}" done="0">
    <text xml:space="preserve">une seule adresse mail
</text>
  </threadedComment>
  <threadedComment ref="B35" personId="{58CB363C-6773-2343-B12F-826D8E6EBFDE}" id="{007200F1-00E1-4CD2-B977-00BD00C900A3}" done="0">
    <text xml:space="preserve">Format : 10 chiffres avec un espace tous les 2 chiffres (mais sans caractère de séparation). Exemple : xx xx xx xx xx
Ou : cellule vide
</text>
  </threadedComment>
  <threadedComment ref="D35" personId="{58CB363C-6773-2343-B12F-826D8E6EBFDE}" id="{00BD002D-00A2-41C4-9D74-00A800AA00A9}" done="0">
    <text xml:space="preserve">Format : 10 chiffres avec un espace tous les 2 chiffres (mais sans caractère de séparation). Exemple : xx xx xx xx xx
Ou : cellule vide
</text>
  </threadedComment>
  <threadedComment ref="B7" personId="{46B14E4A-8547-49EB-0607-0D125013DD50}" id="{0023000E-008A-4E2F-BDF5-009400770005}" done="0">
    <text xml:space="preserve">nom de la société porteuse du projet
</text>
  </threadedComment>
  <threadedComment ref="B8" personId="{46B14E4A-8547-49EB-0607-0D125013DD50}" id="{0093002B-0048-4FF0-A7A7-003B00B80059}" done="0">
    <text xml:space="preserve">adresse complète : rue, code postal, ville
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C19" personId="{D9FE416F-E3D2-4901-0067-72C8D53A0DE4}" id="{00730056-00C9-4ACA-B076-00D800E80011}" done="0">
    <text xml:space="preserve">AID :
Au plus tôt une année avant le début des travaux
</text>
  </threadedComment>
  <threadedComment ref="I19" personId="{D9FE416F-E3D2-4901-0067-72C8D53A0DE4}" id="{00A600F5-0002-46A0-9656-00D500FE0073}" done="0">
    <text xml:space="preserve">AID:
Correspond au nombre d'annuités d'utilisation de cet équipement pour le projet. La durée renseignée ici ne peut être pas supérieure à celle du projet.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14" personId="{46B14E4A-8547-49EB-0607-0D125013DD50}" id="{007C00A2-0027-43D7-94E0-004700BC0050}" done="0">
    <text xml:space="preserve">uniquement un nombre
</text>
  </threadedComment>
  <threadedComment ref="B16" personId="{46B14E4A-8547-49EB-0607-0D125013DD50}" id="{006D0001-005B-4C8B-BB86-003500B10096}" done="0">
    <text xml:space="preserve">liste déroulante : Oui / Non
</text>
  </threadedComment>
  <threadedComment ref="B17" personId="{46B14E4A-8547-49EB-0607-0D125013DD50}" id="{005400CD-0030-4625-A997-009E00A60045}" done="0">
    <text xml:space="preserve">si filiale d'un groupe : indiquer le nom du groupe d'appartenance
</text>
  </threadedComment>
  <threadedComment ref="D17" personId="{46B14E4A-8547-49EB-0607-0D125013DD50}" id="{00D50086-0095-4B85-824E-00FE001F0007}" done="0">
    <text xml:space="preserve">si filiale d'un groupe : uniquement un nombre
</text>
  </threadedComment>
  <threadedComment ref="B20" personId="{46B14E4A-8547-49EB-0607-0D125013DD50}" id="{008A00A5-00B4-41F4-9DE5-001100CD0051}" done="0">
    <text xml:space="preserve">obligatoire : 14 caractères numériques
</text>
  </threadedComment>
  <threadedComment ref="B24" personId="{46B14E4A-8547-49EB-0607-0D125013DD50}" id="{007B005D-002C-4436-8AF6-002B00DB0065}" done="0">
    <text xml:space="preserve">une seule adresse mail
</text>
  </threadedComment>
  <threadedComment ref="B25" personId="{58CB363C-6773-2343-B12F-826D8E6EBFDE}" id="{0032004C-0066-4F2B-BEA0-009900FB00D3}" done="0">
    <text xml:space="preserve">Format : 10 chiffres avec un espace tous les 2 chiffres (mais sans caractère de séparation). Exemple : xx xx xx xx xx
Ou : cellule vide
</text>
  </threadedComment>
  <threadedComment ref="D25" personId="{58CB363C-6773-2343-B12F-826D8E6EBFDE}" id="{003100DF-0032-46DF-AB3C-00AC004A0085}" done="0">
    <text xml:space="preserve">Format : 10 chiffres avec un espace tous les 2 chiffres (mais sans caractère de séparation). Exemple : xx xx xx xx xx
Ou : cellule vide
</text>
  </threadedComment>
  <threadedComment ref="B29" personId="{46B14E4A-8547-49EB-0607-0D125013DD50}" id="{000A007E-00FF-4CA5-B900-005A00F100FF}" done="0">
    <text xml:space="preserve">une seule adresse mail
</text>
  </threadedComment>
  <threadedComment ref="B30" personId="{58CB363C-6773-2343-B12F-826D8E6EBFDE}" id="{00A9008C-0058-4AD6-AEEB-00FA00A900DA}" done="0">
    <text xml:space="preserve">Format : 10 chiffres avec un espace tous les 2 chiffres (mais sans caractère de séparation). Exemple : xx xx xx xx xx
Ou : cellule vide
</text>
  </threadedComment>
  <threadedComment ref="D30" personId="{58CB363C-6773-2343-B12F-826D8E6EBFDE}" id="{001100B1-00ED-478C-B10C-00A100250053}" done="0">
    <text xml:space="preserve">Format : 10 chiffres avec un espace tous les 2 chiffres (mais sans caractère de séparation). Exemple : xx xx xx xx xx
Ou : cellule vide
</text>
  </threadedComment>
  <threadedComment ref="B34" personId="{46B14E4A-8547-49EB-0607-0D125013DD50}" id="{008E0048-00FB-418F-A370-001C005D0038}" done="0">
    <text xml:space="preserve">une seule adresse mail
</text>
  </threadedComment>
  <threadedComment ref="B35" personId="{58CB363C-6773-2343-B12F-826D8E6EBFDE}" id="{007C009B-0000-45A2-AEE7-008200A200EC}" done="0">
    <text xml:space="preserve">Format : 10 chiffres avec un espace tous les 2 chiffres (mais sans caractère de séparation). Exemple : xx xx xx xx xx
Ou : cellule vide
</text>
  </threadedComment>
  <threadedComment ref="D35" personId="{58CB363C-6773-2343-B12F-826D8E6EBFDE}" id="{00410028-001A-45EE-B2D3-008D009600A9}" done="0">
    <text xml:space="preserve">Format : 10 chiffres avec un espace tous les 2 chiffres (mais sans caractère de séparation). Exemple : xx xx xx xx xx
Ou : cellule vide
</text>
  </threadedComment>
  <threadedComment ref="B8" personId="{46B14E4A-8547-49EB-0607-0D125013DD50}" id="{00EF00DD-0072-49B7-BDF8-00C000C9003F}" done="0">
    <text xml:space="preserve">adresse complète : rue, code postal, ville
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C19" personId="{D9FE416F-E3D2-4901-0067-72C8D53A0DE4}" id="{00E100ED-004F-4AF4-B4D3-000600F900CF}" done="0">
    <text xml:space="preserve">AID :
Au plus tôt une année avant le début des travaux
</text>
  </threadedComment>
  <threadedComment ref="I19" personId="{D9FE416F-E3D2-4901-0067-72C8D53A0DE4}" id="{00190010-000E-486F-8605-0072006F00F1}" done="0">
    <text xml:space="preserve">AID:
Correspond au nombre d'annuités d'utilisation de cet équipement pour le projet. La durée renseignée ici ne peut être pas supérieure à celle du projet.
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B14" personId="{46B14E4A-8547-49EB-0607-0D125013DD50}" id="{008300BE-006A-43CA-AC82-005000AF003D}" done="0">
    <text xml:space="preserve">uniquement un nombre
</text>
  </threadedComment>
  <threadedComment ref="B16" personId="{46B14E4A-8547-49EB-0607-0D125013DD50}" id="{0066008E-005A-40DA-9558-00F300E2001D}" done="0">
    <text xml:space="preserve">liste déroulante : Oui / Non
</text>
  </threadedComment>
  <threadedComment ref="B17" personId="{46B14E4A-8547-49EB-0607-0D125013DD50}" id="{00E500AE-0060-4F3E-AF28-00F800CE0083}" done="0">
    <text xml:space="preserve">si filiale d'un groupe : indiquer le nom du groupe d'appartenance
</text>
  </threadedComment>
  <threadedComment ref="D17" personId="{46B14E4A-8547-49EB-0607-0D125013DD50}" id="{00360009-00B6-4BF9-872D-0012009C00FC}" done="0">
    <text xml:space="preserve">si filiale d'un groupe : uniquement un nombre
</text>
  </threadedComment>
  <threadedComment ref="B20" personId="{46B14E4A-8547-49EB-0607-0D125013DD50}" id="{00E100B3-001F-4DC4-BFEF-0061005A0066}" done="0">
    <text xml:space="preserve">obligatoire : 14 caractères numériques
</text>
  </threadedComment>
  <threadedComment ref="B24" personId="{46B14E4A-8547-49EB-0607-0D125013DD50}" id="{00840043-0000-4900-82EA-007200A60002}" done="0">
    <text xml:space="preserve">une seule adresse mail
</text>
  </threadedComment>
  <threadedComment ref="B25" personId="{58CB363C-6773-2343-B12F-826D8E6EBFDE}" id="{009700F1-007E-449B-B2FD-00D0003B00CE}" done="0">
    <text xml:space="preserve">Format : 10 chiffres avec un espace tous les 2 chiffres (mais sans caractère de séparation). Exemple : xx xx xx xx xx
Ou : cellule vide
</text>
  </threadedComment>
  <threadedComment ref="D25" personId="{58CB363C-6773-2343-B12F-826D8E6EBFDE}" id="{0020004A-005B-40BA-9419-00510003001B}" done="0">
    <text xml:space="preserve">Format : 10 chiffres avec un espace tous les 2 chiffres (mais sans caractère de séparation). Exemple : xx xx xx xx xx
Ou : cellule vide
</text>
  </threadedComment>
  <threadedComment ref="B29" personId="{46B14E4A-8547-49EB-0607-0D125013DD50}" id="{00CD005B-0004-48CB-999A-005000AB00B5}" done="0">
    <text xml:space="preserve">une seule adresse mail
</text>
  </threadedComment>
  <threadedComment ref="B30" personId="{58CB363C-6773-2343-B12F-826D8E6EBFDE}" id="{009C002F-00EC-40CD-A4CB-00A900CD00AA}" done="0">
    <text xml:space="preserve">Format : 10 chiffres avec un espace tous les 2 chiffres (mais sans caractère de séparation). Exemple : xx xx xx xx xx
Ou : cellule vide
</text>
  </threadedComment>
  <threadedComment ref="D30" personId="{58CB363C-6773-2343-B12F-826D8E6EBFDE}" id="{0099005B-009A-437E-983C-00A800FF0028}" done="0">
    <text xml:space="preserve">Format : 10 chiffres avec un espace tous les 2 chiffres (mais sans caractère de séparation). Exemple : xx xx xx xx xx
Ou : cellule vide
</text>
  </threadedComment>
  <threadedComment ref="B34" personId="{46B14E4A-8547-49EB-0607-0D125013DD50}" id="{00BC0077-00F7-4407-ABCF-00AD00AC009D}" done="0">
    <text xml:space="preserve">une seule adresse mail
</text>
  </threadedComment>
  <threadedComment ref="B35" personId="{58CB363C-6773-2343-B12F-826D8E6EBFDE}" id="{0076003A-0091-4CCC-B265-003600C800A2}" done="0">
    <text xml:space="preserve">Format : 10 chiffres avec un espace tous les 2 chiffres (mais sans caractère de séparation). Exemple : xx xx xx xx xx
Ou : cellule vide
</text>
  </threadedComment>
  <threadedComment ref="D35" personId="{58CB363C-6773-2343-B12F-826D8E6EBFDE}" id="{00F800C7-0050-4BD0-AB1A-002100E4005E}" done="0">
    <text xml:space="preserve">Format : 10 chiffres avec un espace tous les 2 chiffres (mais sans caractère de séparation). Exemple : xx xx xx xx xx
Ou : cellule vide
</text>
  </threadedComment>
  <threadedComment ref="B8" personId="{46B14E4A-8547-49EB-0607-0D125013DD50}" id="{00A70067-0017-420A-AC80-00BC00700050}" done="0">
    <text xml:space="preserve">adresse complète : rue, code postal, ville
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C19" personId="{D9FE416F-E3D2-4901-0067-72C8D53A0DE4}" id="{00AD0087-0076-460B-A31D-00FF001400C3}" done="0">
    <text xml:space="preserve">AID :
Au plus tôt une année avant le début des travaux
</text>
  </threadedComment>
  <threadedComment ref="I19" personId="{D9FE416F-E3D2-4901-0067-72C8D53A0DE4}" id="{00AC0081-0055-414E-BE93-001B00BD003E}" done="0">
    <text xml:space="preserve">AID:
Correspond au nombre d'annuités d'utilisation de cet équipement pour le projet. La durée renseignée ici ne peut être pas supérieure à celle du projet.
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B14" personId="{46B14E4A-8547-49EB-0607-0D125013DD50}" id="{009400CC-00BC-44F1-92ED-001800F00029}" done="0">
    <text xml:space="preserve">uniquement un nombre
</text>
  </threadedComment>
  <threadedComment ref="B16" personId="{46B14E4A-8547-49EB-0607-0D125013DD50}" id="{0079007E-0003-4AC0-BF03-002A00C50038}" done="0">
    <text xml:space="preserve">liste déroulante : Oui / Non
</text>
  </threadedComment>
  <threadedComment ref="B17" personId="{46B14E4A-8547-49EB-0607-0D125013DD50}" id="{008E003D-0030-46C8-9505-000800C300ED}" done="0">
    <text xml:space="preserve">si filiale d'un groupe : indiquer le nom du groupe d'appartenance
</text>
  </threadedComment>
  <threadedComment ref="D17" personId="{46B14E4A-8547-49EB-0607-0D125013DD50}" id="{00B40054-00FB-478B-9060-008A00C200BC}" done="0">
    <text xml:space="preserve">si filiale d'un groupe : uniquement un nombre
</text>
  </threadedComment>
  <threadedComment ref="B20" personId="{46B14E4A-8547-49EB-0607-0D125013DD50}" id="{00600070-005F-4228-98EE-0092006C00EB}" done="0">
    <text xml:space="preserve">obligatoire : 14 caractères numériques
</text>
  </threadedComment>
  <threadedComment ref="B24" personId="{46B14E4A-8547-49EB-0607-0D125013DD50}" id="{008A005D-0032-449D-A331-00B4009A0024}" done="0">
    <text xml:space="preserve">une seule adresse mail
</text>
  </threadedComment>
  <threadedComment ref="B25" personId="{58CB363C-6773-2343-B12F-826D8E6EBFDE}" id="{0053004C-0016-4C96-ADD6-00D9006600F5}" done="0">
    <text xml:space="preserve">Format : 10 chiffres avec un espace tous les 2 chiffres (mais sans caractère de séparation). Exemple : xx xx xx xx xx
Ou : cellule vide
</text>
  </threadedComment>
  <threadedComment ref="D25" personId="{58CB363C-6773-2343-B12F-826D8E6EBFDE}" id="{00BC0018-00DB-4ED1-95B5-008700D600D8}" done="0">
    <text xml:space="preserve">Format : 10 chiffres avec un espace tous les 2 chiffres (mais sans caractère de séparation). Exemple : xx xx xx xx xx
Ou : cellule vide
</text>
  </threadedComment>
  <threadedComment ref="B29" personId="{46B14E4A-8547-49EB-0607-0D125013DD50}" id="{002E00D1-0009-4B0A-8EB2-009900AB0048}" done="0">
    <text xml:space="preserve">une seule adresse mail
</text>
  </threadedComment>
  <threadedComment ref="B30" personId="{58CB363C-6773-2343-B12F-826D8E6EBFDE}" id="{00AD00CC-006F-40B7-8D71-0012008500A4}" done="0">
    <text xml:space="preserve">Format : 10 chiffres avec un espace tous les 2 chiffres (mais sans caractère de séparation). Exemple : xx xx xx xx xx
Ou : cellule vide
</text>
  </threadedComment>
  <threadedComment ref="D30" personId="{58CB363C-6773-2343-B12F-826D8E6EBFDE}" id="{009400BF-00B7-46BC-AF28-006B00A500D5}" done="0">
    <text xml:space="preserve">Format : 10 chiffres avec un espace tous les 2 chiffres (mais sans caractère de séparation). Exemple : xx xx xx xx xx
Ou : cellule vide
</text>
  </threadedComment>
  <threadedComment ref="B34" personId="{46B14E4A-8547-49EB-0607-0D125013DD50}" id="{0069001A-0011-4321-AFF6-00F80046008D}" done="0">
    <text xml:space="preserve">une seule adresse mail
</text>
  </threadedComment>
  <threadedComment ref="B35" personId="{58CB363C-6773-2343-B12F-826D8E6EBFDE}" id="{006100F4-00AB-4CBD-B7D6-00DA00B300BC}" done="0">
    <text xml:space="preserve">Format : 10 chiffres avec un espace tous les 2 chiffres (mais sans caractère de séparation). Exemple : xx xx xx xx xx
Ou : cellule vide
</text>
  </threadedComment>
  <threadedComment ref="D35" personId="{58CB363C-6773-2343-B12F-826D8E6EBFDE}" id="{004B0094-006E-4275-91BA-00A200060030}" done="0">
    <text xml:space="preserve">Format : 10 chiffres avec un espace tous les 2 chiffres (mais sans caractère de séparation). Exemple : xx xx xx xx xx
Ou : cellule vide
</text>
  </threadedComment>
  <threadedComment ref="B7" personId="{46B14E4A-8547-49EB-0607-0D125013DD50}" id="{00430064-0076-47B6-9DA3-00B700FF0014}" done="0">
    <text xml:space="preserve">nom du Labo partenaire du projet
</text>
  </threadedComment>
  <threadedComment ref="B8" personId="{46B14E4A-8547-49EB-0607-0D125013DD50}" id="{002A0047-00BC-456E-9997-00A1005D00BC}" done="0">
    <text xml:space="preserve">adresse complète : rue, code postal, ville
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C20" personId="{D9FE416F-E3D2-4901-0067-72C8D53A0DE4}" id="{00FC008D-00E4-40CC-BBDB-00F00021006F}" done="0">
    <text xml:space="preserve">AID :
Au plus tôt une année avant le début des travaux
</text>
  </threadedComment>
  <threadedComment ref="I20" personId="{D9FE416F-E3D2-4901-0067-72C8D53A0DE4}" id="{00B200AA-0078-449E-8617-00E3003000EA}" done="0">
    <text xml:space="preserve">AID:
Correspond au nombre d'annutés d'utilisation de cet équipement pour le projet. Le nombre renseigné ici ne peut être strictement supérieur à celui renseigné en colonne G
</text>
  </threadedComment>
</ThreadedComments>
</file>

<file path=xl/worksheets/_rels/sheet1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1.xml"/><Relationship  Id="rId2" Type="http://schemas.openxmlformats.org/officeDocument/2006/relationships/comments" Target="../comments1.xml"/><Relationship  Id="rId3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 Id="rId1" Type="http://schemas.openxmlformats.org/officeDocument/2006/relationships/comments" Target="../comments10.xml"/><Relationship  Id="rId2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8.xml"/><Relationship  Id="rId2" Type="http://schemas.openxmlformats.org/officeDocument/2006/relationships/comments" Target="../comments11.xml"/><Relationship  Id="rId3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9.xml"/><Relationship  Id="rId2" Type="http://schemas.openxmlformats.org/officeDocument/2006/relationships/comments" Target="../comments12.xml"/><Relationship  Id="rId3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10.xml"/><Relationship  Id="rId2" Type="http://schemas.openxmlformats.org/officeDocument/2006/relationships/comments" Target="../comments13.xml"/><Relationship  Id="rId3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11.xml"/><Relationship  Id="rId2" Type="http://schemas.openxmlformats.org/officeDocument/2006/relationships/comments" Target="../comments14.xml"/><Relationship  Id="rId3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2.xml"/><Relationship  Id="rId2" Type="http://schemas.openxmlformats.org/officeDocument/2006/relationships/comments" Target="../comments2.xml"/><Relationship  Id="rId3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3.xml"/><Relationship  Id="rId2" Type="http://schemas.openxmlformats.org/officeDocument/2006/relationships/comments" Target="../comments3.xml"/><Relationship  Id="rId3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 Id="rId1" Type="http://schemas.openxmlformats.org/officeDocument/2006/relationships/comments" Target="../comments4.xml"/><Relationship  Id="rId2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4.xml"/><Relationship  Id="rId2" Type="http://schemas.openxmlformats.org/officeDocument/2006/relationships/comments" Target="../comments5.xml"/><Relationship  Id="rId3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5.xml"/><Relationship  Id="rId2" Type="http://schemas.openxmlformats.org/officeDocument/2006/relationships/comments" Target="../comments6.xml"/><Relationship  Id="rId3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 Id="rId1" Type="http://schemas.openxmlformats.org/officeDocument/2006/relationships/comments" Target="../comments7.xml"/><Relationship  Id="rId2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6.xml"/><Relationship  Id="rId2" Type="http://schemas.openxmlformats.org/officeDocument/2006/relationships/comments" Target="../comments8.xml"/><Relationship  Id="rId3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 Id="rId1" Type="http://schemas.microsoft.com/office/2017/10/relationships/threadedComment" Target="../threadedComments/threadedComment7.xml"/><Relationship  Id="rId2" Type="http://schemas.openxmlformats.org/officeDocument/2006/relationships/comments" Target="../comments9.xml"/><Relationship  Id="rId3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Feuil11">
    <outlinePr applyStyles="0" summaryBelow="1" summaryRight="1" showOutlineSymbols="1"/>
    <pageSetUpPr autoPageBreaks="1" fitToPage="1"/>
  </sheetPr>
  <sheetViews>
    <sheetView zoomScale="80" workbookViewId="0">
      <selection activeCell="A27" activeCellId="0" sqref="A27:B27"/>
    </sheetView>
  </sheetViews>
  <sheetFormatPr baseColWidth="10" defaultColWidth="11.453125" defaultRowHeight="12.6"/>
  <cols>
    <col customWidth="1" min="1" max="1" style="2" width="22"/>
    <col customWidth="1" min="2" max="2" style="2" width="15.1796875"/>
    <col customWidth="1" min="3" max="3" style="2" width="21.54296875"/>
    <col customWidth="1" min="4" max="5" style="2" width="19.54296875"/>
    <col customWidth="1" min="6" max="6" style="1" width="5.54296875"/>
    <col min="7" max="16384" style="1" width="11.453125"/>
  </cols>
  <sheetData>
    <row r="1" ht="13.199999999999999">
      <c r="A1" s="3" t="s">
        <v>0</v>
      </c>
      <c r="B1" s="3"/>
      <c r="C1" s="3"/>
      <c r="D1" s="3"/>
      <c r="E1" s="3"/>
      <c r="F1" s="4">
        <v>2024</v>
      </c>
      <c r="G1" s="5" t="s">
        <v>1</v>
      </c>
      <c r="H1" s="5"/>
      <c r="I1" s="5"/>
      <c r="J1" s="5"/>
    </row>
    <row r="2" ht="6.75" customHeight="1">
      <c r="A2" s="3"/>
      <c r="B2" s="3"/>
      <c r="C2" s="3"/>
      <c r="D2" s="3"/>
      <c r="E2" s="3"/>
    </row>
    <row r="3" ht="13.199999999999999">
      <c r="A3" s="6" t="s">
        <v>2</v>
      </c>
      <c r="B3" s="7"/>
      <c r="C3" s="7"/>
      <c r="D3" s="7"/>
      <c r="E3" s="8"/>
    </row>
    <row r="4" ht="12.6"/>
    <row r="5" ht="15">
      <c r="A5" s="9" t="s">
        <v>3</v>
      </c>
      <c r="B5" s="10"/>
      <c r="C5" s="10"/>
      <c r="D5" s="10"/>
      <c r="E5" s="11"/>
      <c r="G5" s="12" t="str">
        <f>IF(OR(LEFT(B5,1)="",LEFT(B5,1)=" "),"&lt;&lt; Saisir l'acronyme du projet","")</f>
        <v xml:space="preserve">&lt;&lt; Saisir l'acronyme du projet</v>
      </c>
    </row>
    <row r="6" ht="26.399999999999999">
      <c r="A6" s="13" t="s">
        <v>4</v>
      </c>
      <c r="B6" s="14"/>
      <c r="C6" s="15"/>
      <c r="D6" s="15"/>
      <c r="E6" s="16"/>
    </row>
    <row r="7" ht="13.199999999999999">
      <c r="A7" s="17" t="s">
        <v>5</v>
      </c>
      <c r="B7" s="18"/>
      <c r="C7" s="18"/>
      <c r="D7" s="18"/>
      <c r="E7" s="19"/>
    </row>
    <row r="8" ht="28.5" customHeight="1">
      <c r="A8" s="20"/>
      <c r="B8" s="21"/>
      <c r="C8" s="21"/>
      <c r="D8" s="21"/>
      <c r="E8" s="22"/>
    </row>
    <row r="9" ht="13.199999999999999">
      <c r="A9" s="17" t="s">
        <v>6</v>
      </c>
      <c r="B9" s="18"/>
      <c r="C9" s="18"/>
      <c r="D9" s="18"/>
      <c r="E9" s="19"/>
    </row>
    <row r="10" ht="39" customHeight="1">
      <c r="A10" s="14"/>
      <c r="B10" s="15"/>
      <c r="C10" s="15"/>
      <c r="D10" s="15"/>
      <c r="E10" s="16"/>
    </row>
    <row r="11" ht="13.199999999999999">
      <c r="A11" s="17" t="s">
        <v>7</v>
      </c>
      <c r="B11" s="18"/>
      <c r="C11" s="18"/>
      <c r="D11" s="18"/>
      <c r="E11" s="19"/>
    </row>
    <row r="12" ht="128.25" customHeight="1">
      <c r="A12" s="23"/>
      <c r="B12" s="24"/>
      <c r="C12" s="24"/>
      <c r="D12" s="24"/>
      <c r="E12" s="25"/>
    </row>
    <row r="13" ht="13.199999999999999">
      <c r="A13" s="17"/>
      <c r="B13" s="18"/>
      <c r="C13" s="18"/>
      <c r="D13" s="18"/>
      <c r="E13" s="19"/>
    </row>
    <row r="14" ht="31.5" customHeight="1">
      <c r="A14" s="26" t="s">
        <v>8</v>
      </c>
      <c r="B14" s="27"/>
      <c r="C14" s="28"/>
      <c r="D14" s="28"/>
      <c r="E14" s="29"/>
    </row>
    <row r="15" ht="13.199999999999999">
      <c r="A15" s="17" t="s">
        <v>9</v>
      </c>
      <c r="B15" s="18"/>
      <c r="C15" s="18"/>
      <c r="D15" s="18"/>
      <c r="E15" s="19"/>
    </row>
    <row r="16" ht="30" customHeight="1">
      <c r="A16" s="9" t="s">
        <v>10</v>
      </c>
      <c r="B16" s="30"/>
      <c r="C16" s="31"/>
      <c r="D16" s="31"/>
      <c r="E16" s="32"/>
    </row>
    <row r="17" ht="32.25" customHeight="1">
      <c r="A17" s="9" t="s">
        <v>11</v>
      </c>
      <c r="B17" s="33"/>
      <c r="C17" s="34"/>
      <c r="D17" s="34"/>
      <c r="E17" s="35"/>
    </row>
    <row r="18" ht="15" customHeight="1">
      <c r="A18" s="17" t="s">
        <v>12</v>
      </c>
      <c r="B18" s="18"/>
      <c r="C18" s="18"/>
      <c r="D18" s="18"/>
      <c r="E18" s="19"/>
    </row>
    <row r="19" ht="13.199999999999999">
      <c r="A19" s="9" t="s">
        <v>13</v>
      </c>
      <c r="B19" s="27"/>
      <c r="C19" s="28"/>
      <c r="D19" s="28"/>
      <c r="E19" s="29"/>
    </row>
    <row r="20" ht="15">
      <c r="A20" s="9" t="s">
        <v>14</v>
      </c>
      <c r="B20" s="36"/>
      <c r="C20" s="37"/>
      <c r="D20" s="37"/>
      <c r="E20" s="38"/>
      <c r="F20" s="12" t="s">
        <v>15</v>
      </c>
      <c r="G20" s="12" t="str">
        <f>IF(LEN(B20)&lt;&gt;9," &lt;&lt; Le code SIREN doit contenir 9 caractères","")</f>
        <v xml:space="preserve"> &lt;&lt; Le code SIREN doit contenir 9 caractères</v>
      </c>
    </row>
    <row r="21" ht="15" customHeight="1">
      <c r="A21" s="17" t="s">
        <v>16</v>
      </c>
      <c r="B21" s="18"/>
      <c r="C21" s="18"/>
      <c r="D21" s="18"/>
      <c r="E21" s="19"/>
    </row>
    <row r="22" ht="21" customHeight="1">
      <c r="A22" s="36"/>
      <c r="B22" s="37"/>
      <c r="C22" s="37"/>
      <c r="D22" s="37"/>
      <c r="E22" s="38"/>
    </row>
    <row r="23" ht="15" customHeight="1">
      <c r="A23" s="17" t="s">
        <v>17</v>
      </c>
      <c r="B23" s="18"/>
      <c r="C23" s="18"/>
      <c r="D23" s="18"/>
      <c r="E23" s="19"/>
    </row>
    <row r="24" ht="21" customHeight="1">
      <c r="A24" s="39" t="s">
        <v>18</v>
      </c>
      <c r="B24" s="40" t="s">
        <v>19</v>
      </c>
      <c r="C24" s="9" t="s">
        <v>20</v>
      </c>
      <c r="D24" s="37" t="s">
        <v>15</v>
      </c>
      <c r="E24" s="38"/>
    </row>
    <row r="25" ht="15" customHeight="1">
      <c r="A25" s="41" t="s">
        <v>21</v>
      </c>
      <c r="B25" s="41"/>
      <c r="C25" s="42" t="s">
        <v>22</v>
      </c>
      <c r="D25" s="42" t="s">
        <v>23</v>
      </c>
      <c r="E25" s="42"/>
    </row>
    <row r="26" ht="29.25" customHeight="1">
      <c r="A26" s="43"/>
      <c r="B26" s="43"/>
      <c r="C26" s="44"/>
      <c r="D26" s="36"/>
      <c r="E26" s="38"/>
    </row>
    <row r="27" ht="29.25" customHeight="1">
      <c r="A27" s="43"/>
      <c r="B27" s="43"/>
      <c r="C27" s="44"/>
      <c r="D27" s="43"/>
      <c r="E27" s="43"/>
    </row>
    <row r="28" ht="29.25" customHeight="1">
      <c r="A28" s="36"/>
      <c r="B28" s="38"/>
      <c r="C28" s="44"/>
      <c r="D28" s="43"/>
      <c r="E28" s="43"/>
    </row>
  </sheetData>
  <sheetProtection algorithmName="SHA-512" hashValue="k5M0A8aFofyPt7NaAE7sYEJcdcrmZ+9xbhKJAzZ0KRXp/lwjhWcKLEnIQ8Y122rAn02jJvQ1wsLAYyY29EkJcg==" saltValue="HkjrYuGI/rv8tesKmk4Z4A==" spinCount="100000" autoFilter="1" deleteColumns="1" deleteRows="1" formatCells="1" formatColumns="1" formatRows="1" insertColumns="1" insertHyperlinks="1" insertRows="1" objects="0" pivotTables="1" scenarios="0" selectLockedCells="1" selectUnlockedCells="0" sheet="1" sort="1"/>
  <protectedRanges>
    <protectedRange name="Plage1_9" sqref="A27 C26:C28"/>
    <protectedRange name="Plage1_8" sqref="A22"/>
    <protectedRange name="Plage1_7" sqref="B20"/>
    <protectedRange name="Plage1_6" sqref="B19"/>
    <protectedRange name="Plage1_5" sqref="C16"/>
    <protectedRange name="Plage1_4" sqref="B17:C17 E17"/>
    <protectedRange name="Plage1_3" sqref="A12"/>
    <protectedRange name="Plage1_2" sqref="B6"/>
    <protectedRange name="Plage1_1" sqref="B5"/>
    <protectedRange name="Plage1" sqref="A24 A28"/>
    <protectedRange name="Plage2" sqref="A24:B24 D24"/>
  </protectedRanges>
  <mergeCells count="31">
    <mergeCell ref="A1:E1"/>
    <mergeCell ref="G1:J1"/>
    <mergeCell ref="A3:E3"/>
    <mergeCell ref="B5:E5"/>
    <mergeCell ref="B6:E6"/>
    <mergeCell ref="A7:E7"/>
    <mergeCell ref="A8:E8"/>
    <mergeCell ref="A9:E9"/>
    <mergeCell ref="A10:E10"/>
    <mergeCell ref="A11:E11"/>
    <mergeCell ref="A12:E12"/>
    <mergeCell ref="A13:E13"/>
    <mergeCell ref="B14:E14"/>
    <mergeCell ref="A15:E15"/>
    <mergeCell ref="B16:E16"/>
    <mergeCell ref="B17:E17"/>
    <mergeCell ref="A18:E18"/>
    <mergeCell ref="B19:E19"/>
    <mergeCell ref="B20:E20"/>
    <mergeCell ref="A21:E21"/>
    <mergeCell ref="A22:E22"/>
    <mergeCell ref="A23:E23"/>
    <mergeCell ref="D24:E24"/>
    <mergeCell ref="A25:B25"/>
    <mergeCell ref="D25:E25"/>
    <mergeCell ref="A26:B26"/>
    <mergeCell ref="D26:E26"/>
    <mergeCell ref="A27:B27"/>
    <mergeCell ref="D27:E27"/>
    <mergeCell ref="A28:B28"/>
    <mergeCell ref="D28:E28"/>
  </mergeCells>
  <dataValidations count="1" disablePrompts="0">
    <dataValidation sqref="B20:E20 D26:E26" type="none" allowBlank="1" errorStyle="stop" imeMode="noControl" operator="greaterThanOrEqual" showDropDown="0" showErrorMessage="1" showInputMessage="1"/>
  </dataValidations>
  <printOptions headings="0" gridLines="0" horizontalCentered="1" verticalCentered="1"/>
  <pageMargins left="0.39370078740157477" right="0.39370078740157477" top="0.39370078740157477" bottom="0.39370078740157477" header="0.51181102362204722" footer="0.51181102362204722"/>
  <pageSetup paperSize="9" scale="99" fitToWidth="1" fitToHeight="1" pageOrder="downThenOver" orientation="portrait" usePrinterDefaults="1" blackAndWhite="0" draft="0" cellComments="none" useFirstPageNumber="0" errors="displayed" horizontalDpi="600" verticalDpi="600" copies="1"/>
  <headerFooter>
    <oddFooter>&amp;L&amp;9&amp;F&amp;R&amp;9Imprimé le &amp;D à &amp;T</oddFooter>
  </headerFooter>
  <legacyDrawing r:id="rId3"/>
  <extLst>
    <ext xmlns:x14="http://schemas.microsoft.com/office/spreadsheetml/2009/9/main" uri="{CCE6A557-97BC-4b89-ADB6-D9C93CAAB3DF}">
      <x14:dataValidations xmlns:xm="http://schemas.microsoft.com/office/excel/2006/main" count="3" disablePrompts="0">
        <x14:dataValidation xr:uid="{002A009A-00FB-4A52-8DD5-002F00570076}" type="list" allowBlank="1" errorStyle="stop" imeMode="noControl" operator="between" showDropDown="0" showErrorMessage="1" showInputMessage="1">
          <x14:formula1>
            <xm:f>"Recherche industrielle,Développement expérimental"</xm:f>
          </x14:formula1>
          <xm:sqref>B14</xm:sqref>
        </x14:dataValidation>
        <x14:dataValidation xr:uid="{00A60027-00A4-4140-9634-000900E10071}" type="whole" allowBlank="1" errorStyle="stop" imeMode="noControl" operator="greaterThanOrEqual" showDropDown="0" showErrorMessage="1" showInputMessage="1">
          <x14:formula1>
            <xm:f>0</xm:f>
          </x14:formula1>
          <xm:sqref>B17:E17</xm:sqref>
        </x14:dataValidation>
        <x14:dataValidation xr:uid="{00C400D6-003C-4954-8B82-005D005C0014}" type="date" allowBlank="1" errorStyle="stop" imeMode="noControl" operator="greaterThanOrEqual" showDropDown="0" showErrorMessage="1" showInputMessage="1">
          <x14:formula1>
            <xm:f>43739</xm:f>
          </x14:formula1>
          <xm:sqref>B16:E16 F26 C26:C28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GridLines="0" zoomScale="115" workbookViewId="0">
      <selection activeCell="A27" activeCellId="0" sqref="A27:B27"/>
    </sheetView>
  </sheetViews>
  <sheetFormatPr baseColWidth="10" defaultColWidth="10.81640625" defaultRowHeight="14.5"/>
  <cols>
    <col customWidth="1" min="1" max="1" style="196" width="37.7265625"/>
    <col customWidth="1" min="2" max="2" style="196" width="11.7265625"/>
    <col customWidth="1" min="3" max="5" style="196" width="11.81640625"/>
    <col customWidth="1" min="6" max="6" style="196" width="11.1796875"/>
    <col customWidth="1" min="7" max="7" style="196" width="12.453125"/>
    <col min="8" max="16384" style="196" width="10.81640625"/>
  </cols>
  <sheetData>
    <row r="1" ht="15">
      <c r="A1" s="197"/>
      <c r="B1" s="197"/>
      <c r="C1" s="198"/>
      <c r="D1" s="198"/>
      <c r="E1" s="198"/>
      <c r="F1" s="198"/>
    </row>
    <row r="2">
      <c r="A2" s="199" t="s">
        <v>143</v>
      </c>
      <c r="B2" s="200"/>
      <c r="C2" s="201" t="str">
        <f>IF([2]Présentation_ent3!B7&lt;&gt;"",[2]Présentation_ent3!B7,"")</f>
        <v/>
      </c>
      <c r="D2" s="202"/>
      <c r="E2" s="203"/>
      <c r="F2" s="203"/>
    </row>
    <row r="3">
      <c r="A3" s="204" t="s">
        <v>144</v>
      </c>
      <c r="B3" s="205"/>
      <c r="C3" s="206"/>
      <c r="D3" s="207"/>
      <c r="E3" s="203"/>
      <c r="F3" s="203"/>
    </row>
    <row r="4" ht="15">
      <c r="A4" s="208" t="s">
        <v>145</v>
      </c>
      <c r="B4" s="209"/>
      <c r="C4" s="210"/>
      <c r="D4" s="211"/>
      <c r="E4" s="203"/>
      <c r="F4" s="203"/>
    </row>
    <row r="5" ht="15">
      <c r="A5" s="212"/>
      <c r="B5" s="213"/>
      <c r="C5" s="214"/>
      <c r="D5" s="214"/>
      <c r="E5" s="214"/>
      <c r="F5" s="196"/>
    </row>
    <row r="6">
      <c r="A6" s="215" t="s">
        <v>146</v>
      </c>
      <c r="B6" s="216"/>
      <c r="C6" s="217" t="s">
        <v>147</v>
      </c>
      <c r="D6" s="218" t="s">
        <v>148</v>
      </c>
      <c r="E6" s="196"/>
      <c r="F6" s="196"/>
    </row>
    <row r="7">
      <c r="A7" s="219" t="s">
        <v>149</v>
      </c>
      <c r="B7" s="220"/>
      <c r="C7" s="221"/>
      <c r="D7" s="222"/>
      <c r="E7" s="223"/>
      <c r="F7" s="196"/>
    </row>
    <row r="8" ht="14.5" customHeight="1">
      <c r="A8" s="224" t="s">
        <v>150</v>
      </c>
      <c r="B8" s="225"/>
      <c r="C8" s="226"/>
      <c r="D8" s="227"/>
      <c r="E8" s="223"/>
      <c r="F8" s="196"/>
    </row>
    <row r="9">
      <c r="A9" s="228" t="s">
        <v>151</v>
      </c>
      <c r="B9" s="229"/>
      <c r="C9" s="230"/>
      <c r="D9" s="227"/>
      <c r="E9" s="223"/>
      <c r="F9" s="196"/>
    </row>
    <row r="10" ht="40.5" customHeight="1">
      <c r="A10" s="231" t="s">
        <v>152</v>
      </c>
      <c r="B10" s="232"/>
      <c r="C10" s="233" t="s">
        <v>147</v>
      </c>
      <c r="D10" s="234" t="s">
        <v>148</v>
      </c>
      <c r="E10" s="196"/>
      <c r="F10" s="196"/>
    </row>
    <row r="11" ht="15">
      <c r="A11" s="196"/>
      <c r="B11" s="196"/>
      <c r="C11" s="196"/>
      <c r="D11" s="196"/>
      <c r="E11" s="196"/>
      <c r="F11" s="196"/>
    </row>
    <row r="12">
      <c r="A12" s="215" t="s">
        <v>153</v>
      </c>
      <c r="B12" s="216"/>
      <c r="C12" s="217" t="s">
        <v>147</v>
      </c>
      <c r="D12" s="218" t="s">
        <v>148</v>
      </c>
      <c r="E12" s="196"/>
      <c r="F12" s="196"/>
    </row>
    <row r="13">
      <c r="A13" s="219" t="s">
        <v>149</v>
      </c>
      <c r="B13" s="220"/>
      <c r="C13" s="235"/>
      <c r="D13" s="236"/>
      <c r="E13" s="223"/>
      <c r="F13" s="196"/>
    </row>
    <row r="14">
      <c r="A14" s="228" t="s">
        <v>154</v>
      </c>
      <c r="B14" s="229"/>
      <c r="C14" s="237"/>
      <c r="D14" s="227"/>
      <c r="E14" s="196"/>
      <c r="F14" s="196"/>
    </row>
    <row r="15">
      <c r="A15" s="228" t="s">
        <v>155</v>
      </c>
      <c r="B15" s="229"/>
      <c r="C15" s="237"/>
      <c r="D15" s="227"/>
      <c r="E15" s="196"/>
      <c r="F15" s="196"/>
    </row>
    <row r="16" ht="15">
      <c r="A16" s="238" t="s">
        <v>156</v>
      </c>
      <c r="B16" s="239"/>
      <c r="C16" s="240"/>
      <c r="D16" s="241"/>
      <c r="E16" s="196"/>
      <c r="F16" s="196"/>
    </row>
    <row r="17" ht="15">
      <c r="A17" s="196"/>
      <c r="B17" s="196"/>
      <c r="C17" s="196"/>
      <c r="D17" s="196"/>
      <c r="E17" s="196"/>
      <c r="F17" s="196"/>
    </row>
    <row r="18" ht="14.5" customHeight="1">
      <c r="A18" s="242" t="s">
        <v>157</v>
      </c>
      <c r="B18" s="243"/>
      <c r="C18" s="217" t="s">
        <v>147</v>
      </c>
      <c r="D18" s="218" t="s">
        <v>148</v>
      </c>
      <c r="E18" s="196"/>
      <c r="F18" s="196"/>
    </row>
    <row r="19">
      <c r="A19" s="219" t="s">
        <v>149</v>
      </c>
      <c r="B19" s="220"/>
      <c r="C19" s="244"/>
      <c r="D19" s="245"/>
      <c r="E19" s="196"/>
      <c r="F19" s="196"/>
    </row>
    <row r="20">
      <c r="A20" s="246" t="s">
        <v>158</v>
      </c>
      <c r="B20" s="247"/>
      <c r="C20" s="248"/>
      <c r="D20" s="249"/>
      <c r="E20" s="196"/>
      <c r="F20" s="196"/>
    </row>
    <row r="21">
      <c r="A21" s="250" t="s">
        <v>159</v>
      </c>
      <c r="B21" s="251"/>
      <c r="C21" s="252" t="s">
        <v>147</v>
      </c>
      <c r="D21" s="253" t="s">
        <v>148</v>
      </c>
      <c r="E21" s="196"/>
      <c r="F21" s="196"/>
    </row>
    <row r="22" ht="15">
      <c r="A22" s="254" t="s">
        <v>160</v>
      </c>
      <c r="B22" s="255"/>
      <c r="C22" s="233" t="s">
        <v>147</v>
      </c>
      <c r="D22" s="234" t="s">
        <v>148</v>
      </c>
      <c r="E22" s="196"/>
      <c r="F22" s="196"/>
    </row>
    <row r="23" ht="15">
      <c r="A23" s="196"/>
      <c r="B23" s="196"/>
      <c r="C23" s="196"/>
      <c r="D23" s="196"/>
      <c r="E23" s="196"/>
      <c r="F23" s="196"/>
    </row>
    <row r="24" ht="14.5" customHeight="1">
      <c r="A24" s="242" t="s">
        <v>161</v>
      </c>
      <c r="B24" s="243"/>
      <c r="C24" s="217" t="s">
        <v>147</v>
      </c>
      <c r="D24" s="218" t="s">
        <v>148</v>
      </c>
      <c r="E24" s="196"/>
      <c r="F24" s="196"/>
    </row>
    <row r="25">
      <c r="A25" s="256" t="s">
        <v>149</v>
      </c>
      <c r="B25" s="257"/>
      <c r="C25" s="252"/>
      <c r="D25" s="258"/>
      <c r="E25" s="196"/>
      <c r="F25" s="196"/>
    </row>
    <row r="26">
      <c r="A26" s="246" t="s">
        <v>158</v>
      </c>
      <c r="B26" s="247"/>
      <c r="C26" s="252"/>
      <c r="D26" s="258"/>
      <c r="E26" s="196"/>
      <c r="F26" s="196"/>
    </row>
    <row r="27" ht="14.5" customHeight="1">
      <c r="A27" s="254" t="s">
        <v>162</v>
      </c>
      <c r="B27" s="255"/>
      <c r="C27" s="233" t="s">
        <v>147</v>
      </c>
      <c r="D27" s="234" t="s">
        <v>148</v>
      </c>
      <c r="E27" s="196"/>
      <c r="F27" s="196"/>
    </row>
    <row r="28">
      <c r="A28" s="196"/>
      <c r="B28" s="196"/>
      <c r="C28" s="196"/>
      <c r="D28" s="196"/>
      <c r="E28" s="196"/>
      <c r="F28" s="196"/>
    </row>
    <row r="29">
      <c r="A29" s="259" t="s">
        <v>163</v>
      </c>
      <c r="B29" s="260"/>
      <c r="C29" s="196"/>
      <c r="D29" s="196"/>
      <c r="E29" s="196"/>
      <c r="F29" s="196"/>
    </row>
    <row r="30" ht="29.149999999999999" customHeight="1">
      <c r="A30" s="261" t="s">
        <v>164</v>
      </c>
      <c r="B30" s="261"/>
      <c r="C30" s="261"/>
      <c r="D30" s="261"/>
      <c r="E30" s="261"/>
      <c r="F30" s="261"/>
      <c r="G30" s="262"/>
    </row>
    <row r="31" ht="8.25" customHeight="1"/>
    <row r="32" ht="15">
      <c r="B32" s="263" t="s">
        <v>165</v>
      </c>
      <c r="C32" s="264" t="s">
        <v>166</v>
      </c>
      <c r="D32" s="265" t="s">
        <v>167</v>
      </c>
    </row>
    <row r="33" ht="15">
      <c r="A33" s="266" t="s">
        <v>168</v>
      </c>
      <c r="B33" s="267"/>
      <c r="C33" s="268"/>
      <c r="D33" s="269"/>
    </row>
    <row r="34">
      <c r="A34" s="270" t="s">
        <v>169</v>
      </c>
      <c r="B34" s="271" t="s">
        <v>170</v>
      </c>
      <c r="C34" s="272"/>
      <c r="D34" s="272"/>
    </row>
    <row r="35">
      <c r="A35" s="273" t="s">
        <v>171</v>
      </c>
      <c r="B35" s="274" t="s">
        <v>172</v>
      </c>
      <c r="C35" s="275"/>
      <c r="D35" s="275"/>
    </row>
    <row r="36">
      <c r="A36" s="273" t="s">
        <v>173</v>
      </c>
      <c r="B36" s="274" t="s">
        <v>174</v>
      </c>
      <c r="C36" s="275"/>
      <c r="D36" s="275"/>
    </row>
    <row r="37">
      <c r="A37" s="273" t="s">
        <v>175</v>
      </c>
      <c r="B37" s="276" t="s">
        <v>176</v>
      </c>
      <c r="C37" s="275"/>
      <c r="D37" s="275"/>
    </row>
    <row r="38">
      <c r="A38" s="273" t="s">
        <v>177</v>
      </c>
      <c r="B38" s="274" t="s">
        <v>178</v>
      </c>
      <c r="C38" s="275"/>
      <c r="D38" s="275"/>
    </row>
    <row r="39">
      <c r="A39" s="273" t="s">
        <v>179</v>
      </c>
      <c r="B39" s="274" t="s">
        <v>180</v>
      </c>
      <c r="C39" s="275"/>
      <c r="D39" s="275"/>
    </row>
    <row r="40">
      <c r="A40" s="273" t="s">
        <v>181</v>
      </c>
      <c r="B40" s="274" t="s">
        <v>182</v>
      </c>
      <c r="C40" s="275"/>
      <c r="D40" s="275"/>
    </row>
    <row r="41">
      <c r="A41" s="273" t="s">
        <v>183</v>
      </c>
      <c r="B41" s="274" t="s">
        <v>184</v>
      </c>
      <c r="C41" s="275"/>
      <c r="D41" s="275"/>
    </row>
    <row r="42">
      <c r="A42" s="277" t="s">
        <v>185</v>
      </c>
      <c r="B42" s="278" t="s">
        <v>186</v>
      </c>
      <c r="C42" s="318">
        <f>SUM(C34:C41)</f>
        <v>0</v>
      </c>
      <c r="D42" s="318">
        <f>SUM(D34:D41)</f>
        <v>0</v>
      </c>
    </row>
    <row r="43">
      <c r="A43" s="280"/>
      <c r="B43" s="281"/>
      <c r="C43" s="282"/>
      <c r="D43" s="282"/>
    </row>
    <row r="44" ht="11.15" customHeight="1">
      <c r="A44" s="283" t="s">
        <v>187</v>
      </c>
      <c r="B44" s="281"/>
      <c r="C44" s="282"/>
      <c r="D44" s="282"/>
    </row>
    <row r="45" ht="11.15" customHeight="1">
      <c r="A45" s="284" t="s">
        <v>188</v>
      </c>
      <c r="B45" s="281"/>
      <c r="C45" s="282"/>
      <c r="D45" s="282"/>
    </row>
    <row r="46" ht="11.15" customHeight="1">
      <c r="A46" s="284" t="s">
        <v>189</v>
      </c>
    </row>
    <row r="47" ht="11.15" customHeight="1">
      <c r="A47" s="284"/>
    </row>
    <row r="48">
      <c r="A48" s="259" t="s">
        <v>190</v>
      </c>
      <c r="B48" s="260"/>
      <c r="C48" s="196"/>
      <c r="D48" s="196"/>
      <c r="E48" s="196"/>
      <c r="F48" s="196"/>
    </row>
    <row r="49" ht="29.149999999999999" customHeight="1">
      <c r="A49" s="285" t="s">
        <v>191</v>
      </c>
      <c r="B49" s="285"/>
      <c r="C49" s="285"/>
      <c r="D49" s="285"/>
      <c r="E49" s="285"/>
      <c r="F49" s="285"/>
    </row>
    <row r="50" ht="11.25" customHeight="1">
      <c r="A50" s="285"/>
      <c r="B50" s="285"/>
      <c r="C50" s="285"/>
      <c r="D50" s="285"/>
      <c r="E50" s="285"/>
      <c r="F50" s="285"/>
    </row>
    <row r="51" ht="15">
      <c r="A51" s="223" t="s">
        <v>15</v>
      </c>
      <c r="B51" s="286"/>
      <c r="C51" s="263" t="s">
        <v>165</v>
      </c>
      <c r="D51" s="265" t="s">
        <v>166</v>
      </c>
      <c r="E51" s="265" t="s">
        <v>167</v>
      </c>
      <c r="F51" s="196"/>
    </row>
    <row r="52" ht="15">
      <c r="A52" s="287"/>
      <c r="B52" s="288"/>
      <c r="C52" s="289" t="s">
        <v>168</v>
      </c>
      <c r="D52" s="319"/>
      <c r="E52" s="320"/>
      <c r="F52" s="196"/>
    </row>
    <row r="53" ht="6.75" customHeight="1">
      <c r="A53" s="292"/>
      <c r="B53" s="293"/>
      <c r="C53" s="294"/>
      <c r="D53" s="294"/>
      <c r="E53" s="295"/>
      <c r="F53" s="196"/>
    </row>
    <row r="54">
      <c r="A54" s="296" t="s">
        <v>192</v>
      </c>
      <c r="B54" s="297"/>
      <c r="C54" s="298" t="s">
        <v>193</v>
      </c>
      <c r="D54" s="299"/>
      <c r="E54" s="299"/>
      <c r="F54" s="196"/>
    </row>
    <row r="55">
      <c r="A55" s="300" t="s">
        <v>194</v>
      </c>
      <c r="B55" s="301"/>
      <c r="C55" s="302" t="s">
        <v>195</v>
      </c>
      <c r="D55" s="299"/>
      <c r="E55" s="299"/>
      <c r="F55" s="196"/>
    </row>
    <row r="56">
      <c r="A56" s="300" t="s">
        <v>196</v>
      </c>
      <c r="B56" s="301"/>
      <c r="C56" s="302" t="s">
        <v>197</v>
      </c>
      <c r="D56" s="299"/>
      <c r="E56" s="299"/>
      <c r="F56" s="196"/>
    </row>
    <row r="57">
      <c r="A57" s="303" t="s">
        <v>198</v>
      </c>
      <c r="B57" s="304"/>
      <c r="C57" s="305" t="s">
        <v>199</v>
      </c>
      <c r="D57" s="306"/>
      <c r="E57" s="306"/>
      <c r="F57" s="196"/>
    </row>
    <row r="58" ht="6.75" customHeight="1">
      <c r="A58" s="307"/>
      <c r="B58" s="308"/>
      <c r="C58" s="309"/>
      <c r="D58" s="310"/>
      <c r="E58" s="311"/>
      <c r="F58" s="196"/>
    </row>
    <row r="59">
      <c r="A59" s="296" t="s">
        <v>200</v>
      </c>
      <c r="B59" s="297"/>
      <c r="C59" s="298" t="s">
        <v>201</v>
      </c>
      <c r="D59" s="312"/>
      <c r="E59" s="312"/>
      <c r="F59" s="196"/>
    </row>
    <row r="60">
      <c r="A60" s="300" t="s">
        <v>202</v>
      </c>
      <c r="B60" s="301"/>
      <c r="C60" s="302" t="s">
        <v>203</v>
      </c>
      <c r="D60" s="299"/>
      <c r="E60" s="299"/>
    </row>
    <row r="61">
      <c r="A61" s="300" t="s">
        <v>204</v>
      </c>
      <c r="B61" s="301"/>
      <c r="C61" s="313" t="s">
        <v>205</v>
      </c>
      <c r="D61" s="299"/>
      <c r="E61" s="299"/>
    </row>
    <row r="62">
      <c r="A62" s="300" t="s">
        <v>206</v>
      </c>
      <c r="B62" s="301"/>
      <c r="C62" s="302" t="s">
        <v>207</v>
      </c>
      <c r="D62" s="299"/>
      <c r="E62" s="299"/>
    </row>
    <row r="63">
      <c r="A63" s="300" t="s">
        <v>208</v>
      </c>
      <c r="B63" s="301"/>
      <c r="C63" s="302"/>
      <c r="D63" s="314"/>
      <c r="E63" s="314"/>
    </row>
    <row r="64">
      <c r="A64" s="315" t="s">
        <v>209</v>
      </c>
      <c r="B64" s="301"/>
      <c r="C64" s="302" t="s">
        <v>210</v>
      </c>
      <c r="D64" s="299"/>
      <c r="E64" s="299"/>
    </row>
    <row r="65">
      <c r="A65" s="315" t="s">
        <v>211</v>
      </c>
      <c r="B65" s="301"/>
      <c r="C65" s="302" t="s">
        <v>212</v>
      </c>
      <c r="D65" s="299"/>
      <c r="E65" s="299"/>
    </row>
    <row r="66">
      <c r="A66" s="315" t="s">
        <v>213</v>
      </c>
      <c r="B66" s="301"/>
      <c r="C66" s="313" t="s">
        <v>214</v>
      </c>
      <c r="D66" s="299"/>
      <c r="E66" s="299"/>
    </row>
    <row r="67">
      <c r="A67" s="315" t="s">
        <v>215</v>
      </c>
      <c r="B67" s="301"/>
      <c r="C67" s="313" t="s">
        <v>216</v>
      </c>
      <c r="D67" s="299"/>
      <c r="E67" s="299"/>
    </row>
    <row r="68">
      <c r="B68" s="316"/>
      <c r="C68" s="196"/>
      <c r="D68" s="196"/>
      <c r="E68" s="196"/>
      <c r="F68" s="196"/>
    </row>
    <row r="69" ht="11.15" customHeight="1">
      <c r="A69" s="283" t="s">
        <v>187</v>
      </c>
      <c r="B69" s="317"/>
      <c r="C69" s="196"/>
      <c r="D69" s="196"/>
      <c r="E69" s="196"/>
      <c r="F69" s="196"/>
    </row>
    <row r="70" ht="11.15" customHeight="1">
      <c r="A70" s="284" t="s">
        <v>188</v>
      </c>
      <c r="B70" s="317"/>
      <c r="C70" s="196"/>
      <c r="D70" s="196"/>
      <c r="E70" s="196"/>
      <c r="F70" s="196"/>
    </row>
    <row r="71" ht="11.15" customHeight="1">
      <c r="A71" s="284" t="s">
        <v>189</v>
      </c>
    </row>
  </sheetData>
  <sheetProtection algorithmName="SHA-512" hashValue="ZSgVYfVdBPvnRTl/DjowSSZIb6RAP/7JrP1Ml86CVlvPCvHlYQAasqILSiimQUk+K9TFcukRNGApYF5P3gOCJw==" saltValue="vtaJME1l841I5K9RAmDnDw==" spinCount="100000" autoFilter="1" deleteColumns="1" deleteRows="1" formatCells="1" formatColumns="1" formatRows="1" insertColumns="1" insertHyperlinks="1" insertRows="1" objects="1" pivotTables="1" scenarios="1" selectLockedCells="1" selectUnlockedCells="0" sheet="1" sort="1"/>
  <mergeCells count="44">
    <mergeCell ref="A62:B62"/>
    <mergeCell ref="A27:B27"/>
    <mergeCell ref="A30:F30"/>
    <mergeCell ref="A33:B33"/>
    <mergeCell ref="A49:F49"/>
    <mergeCell ref="A54:B54"/>
    <mergeCell ref="A55:B55"/>
    <mergeCell ref="A56:B56"/>
    <mergeCell ref="A57:B57"/>
    <mergeCell ref="A59:B59"/>
    <mergeCell ref="A60:B60"/>
    <mergeCell ref="A61:B61"/>
    <mergeCell ref="C26:D26"/>
    <mergeCell ref="A16:B16"/>
    <mergeCell ref="C16:D16"/>
    <mergeCell ref="A18:B18"/>
    <mergeCell ref="A19:B19"/>
    <mergeCell ref="A20:B20"/>
    <mergeCell ref="C20:D20"/>
    <mergeCell ref="A21:B21"/>
    <mergeCell ref="A22:B22"/>
    <mergeCell ref="A24:B24"/>
    <mergeCell ref="A25:B25"/>
    <mergeCell ref="A26:B26"/>
    <mergeCell ref="A15:B15"/>
    <mergeCell ref="C15:D15"/>
    <mergeCell ref="A6:B6"/>
    <mergeCell ref="A7:B7"/>
    <mergeCell ref="A8:B8"/>
    <mergeCell ref="C8:D8"/>
    <mergeCell ref="A9:B9"/>
    <mergeCell ref="C9:D9"/>
    <mergeCell ref="A10:B10"/>
    <mergeCell ref="A12:B12"/>
    <mergeCell ref="A13:B13"/>
    <mergeCell ref="A14:B14"/>
    <mergeCell ref="C14:D14"/>
    <mergeCell ref="A4:B4"/>
    <mergeCell ref="C4:D4"/>
    <mergeCell ref="A1:F1"/>
    <mergeCell ref="A2:B2"/>
    <mergeCell ref="C2:D2"/>
    <mergeCell ref="A3:B3"/>
    <mergeCell ref="C3:D3"/>
  </mergeCells>
  <printOptions headings="0" gridLines="0"/>
  <pageMargins left="0.31496062992125984" right="0.31496062992125984" top="0.94488188976377963" bottom="0.74803149606299213" header="0.31496062992125984" footer="0.31496062992125984"/>
  <pageSetup paperSize="9" scale="100" fitToWidth="0" fitToHeight="1" pageOrder="downThenOver" orientation="portrait" usePrinterDefaults="1" blackAndWhite="0" draft="0" cellComments="none" useFirstPageNumber="0" errors="displayed" horizontalDpi="600" verticalDpi="600" copies="1"/>
  <headerFooter>
    <oddHeader>&amp;C&amp;10REGIME D’APPUI AUX PME POUR L’INNOVATION DUALE - RAPID&amp;11
&amp;10en application du Régime cadre exempté de notification N° SA.111723&amp;X(1)&amp;11&amp;X
&amp;"-,Gras"Questionnaire d'éligibilité financière&amp;R </oddHeader>
    <oddFooter>&amp;L&amp;10&amp;X(1)&amp;X &amp;9relatif aux aides à la recherche, au développement et à l'innovation (RDI) pour la période 2024-2026&amp;R&amp;10Page &amp;P/&amp;N</oddFooter>
  </headerFooter>
  <rowBreaks count="1" manualBreakCount="1">
    <brk id="46" man="1" max="16383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EE0081-00A7-4FCD-AA71-00DE00830055}" type="list" allowBlank="1" errorStyle="stop" imeMode="noControl" operator="between" showDropDown="0" showErrorMessage="1" showInputMessage="0">
          <x14:formula1>
            <xm:f>"Procédure de sauvegarde,Procédure de redressement judiciaire,Procédure de liquidation judiciaire"</xm:f>
          </x14:formula1>
          <xm:sqref>C9</xm:sqref>
        </x14:dataValidation>
        <x14:dataValidation xr:uid="{00F40090-00AE-4DCB-AA2F-002600E30075}" type="date" allowBlank="1" errorStyle="stop" imeMode="noControl" operator="greaterThanOrEqual" showDropDown="0" showErrorMessage="1" showInputMessage="0">
          <x14:formula1>
            <xm:f>1</xm:f>
          </x14:formula1>
          <xm:sqref>D63:E63 D58:E58 C33:D33 D52:E53</xm:sqref>
        </x14:dataValidation>
        <x14:dataValidation xr:uid="{00180042-0042-49E7-8995-0041000D000B}" type="date" allowBlank="1" errorStyle="stop" imeMode="noControl" operator="greaterThanOrEqual" showDropDown="0" showErrorMessage="0" showInputMessage="0">
          <x14:formula1>
            <xm:f>1</xm:f>
          </x14:formula1>
          <xm:sqref>C2:C3 C8</xm:sqref>
        </x14:dataValidation>
        <x14:dataValidation xr:uid="{001D00CF-00C3-42C8-A124-002500DE008F}" type="date" allowBlank="1" errorStyle="stop" imeMode="noControl" operator="greaterThanOrEqual" showDropDown="0" showErrorMessage="1" showInputMessage="0">
          <x14:formula1>
            <xm:f>43739</xm:f>
          </x14:formula1>
          <xm:sqref>E3:F4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90" workbookViewId="0">
      <selection activeCell="A27" activeCellId="0" sqref="A27:D27"/>
    </sheetView>
  </sheetViews>
  <sheetFormatPr baseColWidth="10" defaultColWidth="11.453125" defaultRowHeight="12.5"/>
  <cols>
    <col customWidth="1" min="1" max="1" style="45" width="25.54296875"/>
    <col customWidth="1" min="2" max="2" style="45" width="33.1796875"/>
    <col customWidth="1" min="3" max="3" style="45" width="20.1796875"/>
    <col customWidth="1" min="4" max="4" style="45" width="26.1796875"/>
    <col customWidth="1" min="5" max="5" style="45" width="5.54296875"/>
    <col customWidth="1" hidden="1" min="6" max="7" style="46" width="2"/>
    <col customWidth="1" hidden="1" min="8" max="8" style="47" width="36.453125"/>
    <col bestFit="1" customWidth="1" min="9" max="9" style="48" width="58.453125"/>
    <col min="10" max="16384" style="45" width="11.453125"/>
  </cols>
  <sheetData>
    <row r="1" ht="18" customHeight="1">
      <c r="A1" s="3" t="str">
        <f>Synthèse_projet!A1:E1</f>
        <v xml:space="preserve">REGIME D’APPUI AUX PME POUR L’INNOVATION DUALE - RAPID</v>
      </c>
      <c r="B1" s="3"/>
      <c r="C1" s="3"/>
      <c r="D1" s="3"/>
      <c r="E1" s="3"/>
      <c r="I1" s="5" t="s">
        <v>1</v>
      </c>
    </row>
    <row r="3" ht="15.5">
      <c r="A3" s="49" t="s">
        <v>24</v>
      </c>
      <c r="B3" s="50"/>
      <c r="C3" s="50"/>
      <c r="D3" s="51"/>
      <c r="E3" s="52"/>
    </row>
    <row r="4" ht="13">
      <c r="A4" s="53" t="s">
        <v>25</v>
      </c>
      <c r="B4" s="54"/>
      <c r="C4" s="54"/>
      <c r="D4" s="55"/>
      <c r="E4" s="56"/>
    </row>
    <row r="6" ht="31.5" customHeight="1">
      <c r="A6" s="57" t="s">
        <v>3</v>
      </c>
      <c r="B6" s="58" t="str">
        <f>IF(Synthèse_projet!B5="","",Synthèse_projet!B5)</f>
        <v/>
      </c>
      <c r="C6" s="59" t="e">
        <f>IF((Synthèse_projet!#REF!)="", "&lt;&lt; Le code SIREN doit être saisi dans le premier onglet","")</f>
        <v>#REF!</v>
      </c>
      <c r="D6" s="60" t="e">
        <f>IF((Synthèse_projet!#REF!)="", "&lt;&lt; Le code SIREN doit être saisi dans le premier onglet","")</f>
        <v>#REF!</v>
      </c>
      <c r="E6" s="61"/>
      <c r="I6" s="12" t="str">
        <f>IF(OR(LEFT(B6,1)="",LEFT(B6,1)=" "),"&lt;&lt; L'acronyme doit être saisi dans le premier onglet","")</f>
        <v xml:space="preserve">&lt;&lt; L'acronyme doit être saisi dans le premier onglet</v>
      </c>
    </row>
    <row r="7" ht="30" customHeight="1">
      <c r="A7" s="57" t="s">
        <v>26</v>
      </c>
      <c r="B7" s="36"/>
      <c r="C7" s="37"/>
      <c r="D7" s="38"/>
      <c r="E7" s="62"/>
      <c r="I7" s="12" t="str">
        <f>IF(OR(LEFT(B7,1)="",LEFT(B7,1)=" "),"&lt;&lt; Saisir le nom du partenaire du projet","")</f>
        <v xml:space="preserve">&lt;&lt; Saisir le nom du partenaire du projet</v>
      </c>
    </row>
    <row r="8" ht="29.25" customHeight="1">
      <c r="A8" s="57" t="s">
        <v>27</v>
      </c>
      <c r="B8" s="321"/>
      <c r="C8" s="37"/>
      <c r="D8" s="38"/>
      <c r="E8" s="62"/>
      <c r="I8" s="12" t="str">
        <f>IF(OR(LEFT(B8,1)="",LEFT(B8,1)=" "),"&lt;&lt; Saisir l'adresse complète : rue, code postal et ville","")</f>
        <v xml:space="preserve">&lt;&lt; Saisir l'adresse complète : rue, code postal et ville</v>
      </c>
    </row>
    <row r="9" ht="29.25" customHeight="1">
      <c r="A9" s="57" t="s">
        <v>28</v>
      </c>
      <c r="B9" s="322"/>
      <c r="C9" s="323"/>
      <c r="D9" s="324"/>
      <c r="E9" s="62"/>
    </row>
    <row r="10" ht="29.25" customHeight="1">
      <c r="A10" s="57" t="s">
        <v>29</v>
      </c>
      <c r="B10" s="322"/>
      <c r="C10" s="323"/>
      <c r="D10" s="324"/>
      <c r="E10" s="62"/>
    </row>
    <row r="11" ht="27.75" customHeight="1">
      <c r="A11" s="57" t="s">
        <v>30</v>
      </c>
      <c r="B11" s="64"/>
      <c r="C11" s="65"/>
      <c r="D11" s="66"/>
      <c r="E11" s="67"/>
    </row>
    <row r="12" ht="33" customHeight="1">
      <c r="A12" s="57" t="s">
        <v>14</v>
      </c>
      <c r="B12" s="325"/>
      <c r="C12" s="326"/>
      <c r="D12" s="327"/>
      <c r="E12" s="71"/>
      <c r="I12" s="12" t="str">
        <f>IF(LEN(B12)&lt;&gt;9," &lt;&lt; Le code SIREN doit contenir 9 caractères","")</f>
        <v xml:space="preserve"> &lt;&lt; Le code SIREN doit contenir 9 caractères</v>
      </c>
    </row>
    <row r="13" ht="31.5" customHeight="1">
      <c r="A13" s="57" t="s">
        <v>31</v>
      </c>
      <c r="B13" s="72"/>
      <c r="C13" s="57" t="s">
        <v>32</v>
      </c>
      <c r="D13" s="72"/>
      <c r="E13" s="62"/>
    </row>
    <row r="14" ht="28.5" customHeight="1">
      <c r="A14" s="57" t="s">
        <v>33</v>
      </c>
      <c r="B14" s="65"/>
      <c r="C14" s="65"/>
      <c r="D14" s="66"/>
      <c r="E14" s="78"/>
    </row>
    <row r="15" ht="29.25" customHeight="1">
      <c r="A15" s="57" t="s">
        <v>34</v>
      </c>
      <c r="B15" s="79"/>
      <c r="C15" s="80"/>
      <c r="D15" s="81"/>
      <c r="E15" s="82"/>
      <c r="F15" s="83" t="str">
        <f>IF(AND(B16="Oui", OR(B17="", B17=" ")),"0","1")</f>
        <v>1</v>
      </c>
      <c r="G15" s="83" t="str">
        <f>IF(AND(B16="Oui", D17&lt;B14),"0","1")</f>
        <v>1</v>
      </c>
      <c r="H15" s="84" t="s">
        <v>35</v>
      </c>
      <c r="I15" s="85" t="str">
        <f>IF(B15="","&lt;&lt; en MILLIERS d'euros (k€) ou vide si pas de CA","")</f>
        <v xml:space="preserve">&lt;&lt; en MILLIERS d'euros (k€) ou vide si pas de CA</v>
      </c>
    </row>
    <row r="16" ht="24.75" customHeight="1">
      <c r="A16" s="86" t="s">
        <v>36</v>
      </c>
      <c r="B16" s="36"/>
      <c r="C16" s="87"/>
      <c r="D16" s="88"/>
      <c r="E16" s="67"/>
      <c r="F16" s="83" t="str">
        <f>IF(AND(B16="Non", OR(B17="", B17=" ")),"1","0")</f>
        <v>0</v>
      </c>
      <c r="G16" s="83" t="str">
        <f>IF(AND(B16="Non", OR(D17="", D17=" ")),"1","0")</f>
        <v>0</v>
      </c>
      <c r="H16" s="84" t="s">
        <v>37</v>
      </c>
      <c r="I16" s="85"/>
    </row>
    <row r="17" ht="39" customHeight="1">
      <c r="A17" s="86" t="s">
        <v>38</v>
      </c>
      <c r="B17" s="43"/>
      <c r="C17" s="57" t="s">
        <v>39</v>
      </c>
      <c r="D17" s="89"/>
      <c r="E17" s="74"/>
      <c r="I17" s="12" t="str">
        <f>IF(B16="Non",(IF(OR(F16="0",G16="0"),"&lt;&lt; les cellules doivent être vides","")),(IF(AND(B16="Oui",OR(B17="",B17=" "))," &lt;&lt; Préciser le groupe d'appartenance",IF(AND(B16="Oui",D17&lt;B14)," &lt;&lt; L'effectif groupe doit être &gt; à l'effectif porteur/partenaire",""))))</f>
        <v/>
      </c>
    </row>
    <row r="18" s="47" customFormat="1" ht="24.75" customHeight="1">
      <c r="A18" s="90" t="s">
        <v>40</v>
      </c>
      <c r="B18" s="90"/>
      <c r="C18" s="90"/>
      <c r="D18" s="90"/>
      <c r="E18" s="91"/>
      <c r="F18" s="46"/>
      <c r="G18" s="92"/>
      <c r="H18" s="47"/>
      <c r="I18" s="48"/>
      <c r="J18" s="47"/>
      <c r="K18" s="47"/>
      <c r="L18" s="47"/>
      <c r="M18" s="47"/>
      <c r="N18" s="47"/>
      <c r="O18" s="47"/>
      <c r="P18" s="47"/>
      <c r="Q18" s="47"/>
      <c r="R18" s="47"/>
    </row>
    <row r="19" ht="32.25" customHeight="1">
      <c r="A19" s="43" t="s">
        <v>15</v>
      </c>
      <c r="B19" s="93"/>
      <c r="C19" s="93"/>
      <c r="D19" s="93"/>
      <c r="E19" s="67"/>
    </row>
    <row r="20" ht="32.25" customHeight="1">
      <c r="A20" s="57" t="s">
        <v>41</v>
      </c>
      <c r="B20" s="94"/>
      <c r="C20" s="94"/>
      <c r="D20" s="95"/>
      <c r="E20" s="71"/>
      <c r="I20" s="12" t="str">
        <f>IF(LEN(B20)&lt;&gt;14," &lt;&lt; Le code SIRET doit contenir 14 caractères","")</f>
        <v xml:space="preserve"> &lt;&lt; Le code SIRET doit contenir 14 caractères</v>
      </c>
    </row>
    <row r="21" s="96" customFormat="1" ht="17.25" customHeight="1">
      <c r="A21" s="57" t="s">
        <v>42</v>
      </c>
      <c r="B21" s="57"/>
      <c r="C21" s="57"/>
      <c r="D21" s="57"/>
      <c r="E21" s="97"/>
      <c r="F21" s="98"/>
      <c r="G21" s="98"/>
      <c r="H21" s="99"/>
      <c r="I21" s="1"/>
      <c r="J21" s="96"/>
      <c r="K21" s="96"/>
      <c r="L21" s="96"/>
      <c r="M21" s="96"/>
      <c r="N21" s="96"/>
      <c r="O21" s="96"/>
      <c r="P21" s="96"/>
      <c r="Q21" s="96"/>
      <c r="R21" s="96"/>
    </row>
    <row r="22" ht="17.25" customHeight="1">
      <c r="A22" s="57" t="s">
        <v>43</v>
      </c>
      <c r="B22" s="36"/>
      <c r="C22" s="37"/>
      <c r="D22" s="38"/>
      <c r="E22" s="62"/>
      <c r="F22" s="98"/>
    </row>
    <row r="23" ht="17.25" customHeight="1">
      <c r="A23" s="57" t="s">
        <v>44</v>
      </c>
      <c r="B23" s="100"/>
      <c r="C23" s="101"/>
      <c r="D23" s="101"/>
      <c r="E23" s="102"/>
      <c r="F23" s="103">
        <f>LEN(B25)</f>
        <v>0</v>
      </c>
      <c r="G23" s="103">
        <f>LEN(D25)</f>
        <v>0</v>
      </c>
      <c r="H23" s="99" t="s">
        <v>45</v>
      </c>
    </row>
    <row r="24" ht="17.25" customHeight="1">
      <c r="A24" s="57" t="s">
        <v>46</v>
      </c>
      <c r="B24" s="100"/>
      <c r="C24" s="101"/>
      <c r="D24" s="101"/>
      <c r="E24" s="102"/>
      <c r="F24" s="103">
        <f>LEN(B25)-LEN(SUBSTITUTE(B25," ",""))</f>
        <v>0</v>
      </c>
      <c r="G24" s="103">
        <f>LEN(D25)-LEN(SUBSTITUTE(D25," ",""))</f>
        <v>0</v>
      </c>
      <c r="H24" s="99" t="s">
        <v>47</v>
      </c>
    </row>
    <row r="25" ht="17.25" customHeight="1">
      <c r="A25" s="57" t="s">
        <v>48</v>
      </c>
      <c r="B25" s="43"/>
      <c r="C25" s="57" t="s">
        <v>49</v>
      </c>
      <c r="D25" s="43"/>
      <c r="E25" s="62"/>
      <c r="G25" s="104"/>
      <c r="I25" s="12" t="str">
        <f>(IF(OR(AND(F23=14, F24=4),AND(F23=0, F24=0)),(IF(OR(AND(G23=14, G24=4),AND(G23=0, G24=0)),""," &lt;&lt; Les numéros de téléphone doivent être au format xx xx xx xx xx (ou cellule vide)"))," &lt;&lt; Les numéros de téléphone doivent être au format xx xx xx xx xx (ou cellule vide)"))</f>
        <v/>
      </c>
    </row>
    <row r="26" s="96" customFormat="1" ht="17.25" customHeight="1">
      <c r="A26" s="57" t="s">
        <v>50</v>
      </c>
      <c r="B26" s="57"/>
      <c r="C26" s="57"/>
      <c r="D26" s="57"/>
      <c r="E26" s="97"/>
      <c r="F26" s="105"/>
      <c r="G26" s="98"/>
      <c r="H26" s="99"/>
      <c r="I26" s="106"/>
      <c r="J26" s="96"/>
      <c r="K26" s="96"/>
      <c r="L26" s="96"/>
      <c r="M26" s="96"/>
      <c r="N26" s="96"/>
      <c r="O26" s="96"/>
      <c r="P26" s="96"/>
      <c r="Q26" s="96"/>
      <c r="R26" s="96"/>
    </row>
    <row r="27" ht="17.25" customHeight="1">
      <c r="A27" s="57" t="s">
        <v>43</v>
      </c>
      <c r="B27" s="36"/>
      <c r="C27" s="37"/>
      <c r="D27" s="38"/>
      <c r="E27" s="78"/>
      <c r="F27" s="107"/>
      <c r="I27" s="106"/>
    </row>
    <row r="28" ht="17.25" customHeight="1">
      <c r="A28" s="57" t="s">
        <v>44</v>
      </c>
      <c r="B28" s="100"/>
      <c r="C28" s="101"/>
      <c r="D28" s="101"/>
      <c r="E28" s="62"/>
      <c r="F28" s="103">
        <f>LEN(B30)</f>
        <v>0</v>
      </c>
      <c r="G28" s="103">
        <f>LEN(D30)</f>
        <v>0</v>
      </c>
      <c r="H28" s="99" t="s">
        <v>45</v>
      </c>
      <c r="I28" s="106"/>
    </row>
    <row r="29" ht="17.25" customHeight="1">
      <c r="A29" s="57" t="s">
        <v>46</v>
      </c>
      <c r="B29" s="100"/>
      <c r="C29" s="101"/>
      <c r="D29" s="101"/>
      <c r="E29" s="102"/>
      <c r="F29" s="103">
        <f>LEN(B30)-LEN(SUBSTITUTE(B30," ",""))</f>
        <v>0</v>
      </c>
      <c r="G29" s="103">
        <f>LEN(D30)-LEN(SUBSTITUTE(D30," ",""))</f>
        <v>0</v>
      </c>
      <c r="H29" s="99" t="s">
        <v>47</v>
      </c>
      <c r="I29" s="48"/>
    </row>
    <row r="30" ht="17.25" customHeight="1">
      <c r="A30" s="57" t="s">
        <v>48</v>
      </c>
      <c r="B30" s="43"/>
      <c r="C30" s="57" t="s">
        <v>49</v>
      </c>
      <c r="D30" s="43"/>
      <c r="E30" s="62"/>
      <c r="G30" s="104"/>
      <c r="I30" s="12" t="str">
        <f>(IF(OR(AND(F28=14, F29=4),AND(F28=0, F29=0)),(IF(OR(AND(G28=14, G29=4),AND(G28=0, G29=0)),""," &lt;&lt; Les numéros de téléphone doivent être au format xx xx xx xx xx (ou cellule vide)"))," &lt;&lt; Les numéros de téléphone doivent être au format xx xx xx xx xx (ou cellule vide)"))</f>
        <v/>
      </c>
    </row>
    <row r="31" s="96" customFormat="1" ht="30" customHeight="1">
      <c r="A31" s="108" t="s">
        <v>51</v>
      </c>
      <c r="B31" s="108"/>
      <c r="C31" s="108"/>
      <c r="D31" s="108"/>
      <c r="E31" s="91"/>
      <c r="F31" s="98"/>
      <c r="G31" s="98"/>
      <c r="H31" s="99"/>
      <c r="I31" s="1"/>
      <c r="J31" s="96"/>
      <c r="K31" s="96"/>
      <c r="L31" s="96"/>
      <c r="M31" s="96"/>
      <c r="N31" s="96"/>
      <c r="O31" s="96"/>
      <c r="P31" s="96"/>
      <c r="Q31" s="96"/>
      <c r="R31" s="96"/>
    </row>
    <row r="32" ht="17.25" customHeight="1">
      <c r="A32" s="57" t="s">
        <v>43</v>
      </c>
      <c r="B32" s="36"/>
      <c r="C32" s="37"/>
      <c r="D32" s="38"/>
      <c r="E32" s="78"/>
    </row>
    <row r="33" ht="17.25" customHeight="1">
      <c r="A33" s="57" t="s">
        <v>44</v>
      </c>
      <c r="B33" s="100"/>
      <c r="C33" s="101"/>
      <c r="D33" s="101"/>
      <c r="E33" s="62"/>
      <c r="F33" s="103">
        <f>LEN(B35)</f>
        <v>0</v>
      </c>
      <c r="G33" s="103">
        <f>LEN(D35)</f>
        <v>0</v>
      </c>
      <c r="H33" s="99" t="s">
        <v>45</v>
      </c>
    </row>
    <row r="34" ht="17.25" customHeight="1">
      <c r="A34" s="57" t="s">
        <v>46</v>
      </c>
      <c r="B34" s="100"/>
      <c r="C34" s="101"/>
      <c r="D34" s="101"/>
      <c r="E34" s="102"/>
      <c r="F34" s="103">
        <f>LEN(B35)-LEN(SUBSTITUTE(B35," ",""))</f>
        <v>0</v>
      </c>
      <c r="G34" s="103">
        <f>LEN(D35)-LEN(SUBSTITUTE(D35," ",""))</f>
        <v>0</v>
      </c>
      <c r="H34" s="99" t="s">
        <v>47</v>
      </c>
    </row>
    <row r="35" ht="17.25" customHeight="1">
      <c r="A35" s="57" t="s">
        <v>48</v>
      </c>
      <c r="B35" s="43"/>
      <c r="C35" s="57" t="s">
        <v>49</v>
      </c>
      <c r="D35" s="43"/>
      <c r="E35" s="62"/>
      <c r="G35" s="104"/>
      <c r="I35" s="12" t="str">
        <f>(IF(OR(AND(F33=14, F34=4),AND(F33=0, F34=0)),(IF(OR(AND(G33=14, G34=4),AND(G33=0, G34=0)),""," &lt;&lt; Les numéros de téléphone doivent être au format xx xx xx xx xx (ou cellule vide)"))," &lt;&lt; Les numéros de téléphone doivent être au format xx xx xx xx xx (ou cellule vide)"))</f>
        <v/>
      </c>
    </row>
    <row r="36">
      <c r="B36" s="48"/>
    </row>
  </sheetData>
  <sheetProtection autoFilter="1" deleteColumns="1" deleteRows="1" formatCells="1" formatColumns="1" formatRows="1" insertColumns="1" insertHyperlinks="1" insertRows="1" pivotTables="1" selectLockedCells="1" selectUnlockedCells="0" sheet="0" sort="1"/>
  <protectedRanges>
    <protectedRange name="Plage1" sqref="A19"/>
    <protectedRange name="Plage1_1" sqref="B27:B28 B32:B33 B30 B35 D34:E35 D29:E30 B22:B25 D25:E25"/>
    <protectedRange name="Plage1_2" sqref="B7"/>
    <protectedRange name="Plage1_3" sqref="B8"/>
    <protectedRange name="Plage1_4" sqref="B9"/>
    <protectedRange name="Plage1_5" sqref="B10"/>
    <protectedRange name="Plage1_6" sqref="B11"/>
    <protectedRange name="Plage1_7" sqref="B12"/>
    <protectedRange name="Plage1_8" sqref="B13"/>
    <protectedRange name="Plage1_9" sqref="D13:E13"/>
    <protectedRange name="Plage1_10" sqref="D14:E14 B14"/>
    <protectedRange name="Plage1_11" sqref="C16"/>
    <protectedRange name="Plage1_12" sqref="B20"/>
  </protectedRanges>
  <mergeCells count="28">
    <mergeCell ref="A31:D31"/>
    <mergeCell ref="B32:D32"/>
    <mergeCell ref="B33:D33"/>
    <mergeCell ref="B34:D34"/>
    <mergeCell ref="B23:D23"/>
    <mergeCell ref="B24:D24"/>
    <mergeCell ref="A26:D26"/>
    <mergeCell ref="B27:D27"/>
    <mergeCell ref="B28:D28"/>
    <mergeCell ref="B29:D29"/>
    <mergeCell ref="B22:D22"/>
    <mergeCell ref="B9:D9"/>
    <mergeCell ref="B10:D10"/>
    <mergeCell ref="B11:D11"/>
    <mergeCell ref="B12:D12"/>
    <mergeCell ref="B14:D14"/>
    <mergeCell ref="B15:D15"/>
    <mergeCell ref="B16:D16"/>
    <mergeCell ref="A18:D18"/>
    <mergeCell ref="A19:D19"/>
    <mergeCell ref="B20:D20"/>
    <mergeCell ref="A21:D21"/>
    <mergeCell ref="B8:D8"/>
    <mergeCell ref="A1:D1"/>
    <mergeCell ref="A3:D3"/>
    <mergeCell ref="A4:D4"/>
    <mergeCell ref="B6:D6"/>
    <mergeCell ref="B7:D7"/>
  </mergeCells>
  <conditionalFormatting sqref="B17">
    <cfRule type="expression" priority="1">
      <formula>IF(B16="Non", "a", "b")</formula>
    </cfRule>
  </conditionalFormatting>
  <dataValidations count="2" disablePrompts="0">
    <dataValidation sqref="B9:E9" type="none" allowBlank="1" error="Saisissez un nombre entier supérieur ou égal à 0" errorStyle="stop" errorTitle="Format incorrect" imeMode="noControl" operator="greaterThanOrEqual" showDropDown="0" showErrorMessage="0" showInputMessage="0"/>
    <dataValidation sqref="B20:E20 B12:D12" type="none" allowBlank="1" errorStyle="stop" imeMode="noControl" operator="greaterThanOrEqual" showDropDown="0" showErrorMessage="1" showInputMessage="1"/>
  </dataValidations>
  <printOptions headings="0" gridLines="0" horizontalCentered="1" verticalCentered="1"/>
  <pageMargins left="0.39370078740157477" right="0.39370078740157477" top="0.39370078740157477" bottom="0.39370078740157477" header="0.19685039370078738" footer="0.19685039370078738"/>
  <pageSetup paperSize="9" scale="92" fitToWidth="1" fitToHeight="0" pageOrder="downThenOver" orientation="portrait" usePrinterDefaults="1" blackAndWhite="0" draft="0" cellComments="none" useFirstPageNumber="0" errors="displayed" horizontalDpi="600" verticalDpi="600" copies="1"/>
  <headerFooter/>
  <legacyDrawing r:id="rId3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CA0002-0060-4554-B429-00DF00AD0046}" type="whole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B14:E14</xm:sqref>
        </x14:dataValidation>
        <x14:dataValidation xr:uid="{00E30002-003A-48D7-BA08-00AA00290043}" type="list" allowBlank="1" errorStyle="stop" imeMode="noControl" operator="between" showDropDown="0" showErrorMessage="1" showInputMessage="1">
          <x14:formula1>
            <xm:f>"Oui,Non"</xm:f>
          </x14:formula1>
          <xm:sqref>B16:E16</xm:sqref>
        </x14:dataValidation>
        <x14:dataValidation xr:uid="{00140047-00E3-4285-B1B3-00A000430047}" type="whole" allowBlank="1" errorStyle="stop" imeMode="noControl" operator="greaterThanOrEqual" showDropDown="0" showErrorMessage="1" showInputMessage="1">
          <x14:formula1>
            <xm:f>0</xm:f>
          </x14:formula1>
          <xm:sqref>D17:E17 E12</xm:sqref>
        </x14:dataValidation>
        <x14:dataValidation xr:uid="{007600A7-003E-4930-ABCB-006F006D00C1}" type="decimal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B15:E15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90" workbookViewId="0">
      <selection activeCell="B25" activeCellId="0" sqref="B25"/>
    </sheetView>
  </sheetViews>
  <sheetFormatPr baseColWidth="10" defaultColWidth="10.81640625" defaultRowHeight="12.5"/>
  <cols>
    <col customWidth="1" min="1" max="1" style="328" width="5.54296875"/>
    <col customWidth="1" min="2" max="2" style="328" width="57.1796875"/>
    <col customWidth="1" min="3" max="3" style="328" width="11.1796875"/>
    <col customWidth="1" min="4" max="4" style="328" width="7.7265625"/>
    <col customWidth="1" min="5" max="5" style="328" width="12.7265625"/>
    <col customWidth="1" min="6" max="6" style="328" width="15.7265625"/>
    <col customWidth="1" min="7" max="7" style="328" width="13.453125"/>
    <col customWidth="1" min="8" max="8" style="328" width="11.26953125"/>
    <col customWidth="1" min="9" max="9" style="328" width="10.7265625"/>
    <col customWidth="1" min="10" max="10" style="328" width="15.54296875"/>
    <col min="11" max="16384" style="328" width="10.81640625"/>
  </cols>
  <sheetData>
    <row r="1" ht="14.5">
      <c r="A1" s="329" t="str">
        <f>'[3]Synthese projet'!A1:E1</f>
        <v xml:space="preserve">REGIME D’APPUI POUR L’INNOVATION DUALE - RAPID</v>
      </c>
      <c r="B1" s="330"/>
      <c r="C1" s="330"/>
      <c r="D1" s="330"/>
      <c r="E1" s="330"/>
      <c r="F1" s="113" t="s">
        <v>52</v>
      </c>
      <c r="G1" s="114"/>
      <c r="H1" s="331" t="s">
        <v>217</v>
      </c>
      <c r="I1" s="332"/>
      <c r="J1" s="333"/>
    </row>
    <row r="2" ht="13.5">
      <c r="A2" s="330" t="s">
        <v>54</v>
      </c>
      <c r="B2" s="334"/>
      <c r="C2" s="334"/>
      <c r="D2" s="334"/>
      <c r="E2" s="334"/>
      <c r="F2" s="113" t="s">
        <v>3</v>
      </c>
      <c r="G2" s="114"/>
      <c r="H2" s="335">
        <f>Synthèse_projet!$B$5</f>
        <v>0</v>
      </c>
      <c r="I2" s="336"/>
      <c r="J2" s="337"/>
    </row>
    <row r="3" ht="16.5" customHeight="1">
      <c r="A3" s="338" t="s">
        <v>218</v>
      </c>
      <c r="B3" s="334"/>
      <c r="C3" s="334"/>
      <c r="D3" s="334"/>
      <c r="E3" s="334"/>
      <c r="F3" s="113" t="s">
        <v>14</v>
      </c>
      <c r="G3" s="114"/>
      <c r="H3" s="335">
        <f>Présentation_autre1!$B$12</f>
        <v>0</v>
      </c>
      <c r="I3" s="336"/>
      <c r="J3" s="337"/>
      <c r="K3" s="339"/>
    </row>
    <row r="4" ht="13.5" customHeight="1">
      <c r="A4" s="330"/>
      <c r="B4" s="334"/>
      <c r="C4" s="334"/>
      <c r="D4" s="334"/>
      <c r="E4" s="334"/>
      <c r="F4" s="113" t="s">
        <v>56</v>
      </c>
      <c r="G4" s="114"/>
      <c r="H4" s="335">
        <f>Présentation_autre1!$B$7</f>
        <v>0</v>
      </c>
      <c r="I4" s="336"/>
      <c r="J4" s="337"/>
    </row>
    <row r="5" s="109" customFormat="1" ht="8.1500000000000004" customHeight="1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ht="13">
      <c r="A6" s="340" t="s">
        <v>57</v>
      </c>
      <c r="B6" s="341" t="s">
        <v>219</v>
      </c>
      <c r="C6" s="342"/>
      <c r="D6" s="342"/>
      <c r="E6" s="342"/>
      <c r="F6" s="342"/>
      <c r="G6" s="343"/>
      <c r="H6" s="344" t="s">
        <v>59</v>
      </c>
      <c r="I6" s="344" t="s">
        <v>60</v>
      </c>
      <c r="J6" s="344" t="s">
        <v>59</v>
      </c>
    </row>
    <row r="7" ht="13">
      <c r="A7" s="345" t="s">
        <v>61</v>
      </c>
      <c r="B7" s="346"/>
      <c r="C7" s="347"/>
      <c r="D7" s="347"/>
      <c r="E7" s="347"/>
      <c r="F7" s="347"/>
      <c r="G7" s="348"/>
      <c r="H7" s="349" t="s">
        <v>62</v>
      </c>
      <c r="I7" s="349" t="s">
        <v>63</v>
      </c>
      <c r="J7" s="349" t="s">
        <v>64</v>
      </c>
    </row>
    <row r="8" ht="13.5">
      <c r="A8" s="350" t="s">
        <v>65</v>
      </c>
      <c r="B8" s="351"/>
      <c r="C8" s="352"/>
      <c r="D8" s="352"/>
      <c r="E8" s="352"/>
      <c r="F8" s="352"/>
      <c r="G8" s="353"/>
      <c r="H8" s="354" t="s">
        <v>220</v>
      </c>
      <c r="I8" s="354" t="s">
        <v>67</v>
      </c>
      <c r="J8" s="354" t="s">
        <v>221</v>
      </c>
    </row>
    <row r="9" ht="7.5" customHeight="1">
      <c r="A9" s="330"/>
      <c r="B9" s="334"/>
      <c r="C9" s="334"/>
      <c r="D9" s="334"/>
      <c r="E9" s="334"/>
      <c r="F9" s="334"/>
      <c r="G9" s="334"/>
      <c r="H9" s="334"/>
      <c r="I9" s="334"/>
      <c r="J9" s="334"/>
    </row>
    <row r="10" ht="13.5">
      <c r="A10" s="330" t="s">
        <v>69</v>
      </c>
      <c r="B10" s="334"/>
      <c r="C10" s="334"/>
      <c r="D10" s="334"/>
      <c r="E10" s="334"/>
      <c r="F10" s="334"/>
      <c r="G10" s="334"/>
      <c r="H10" s="334"/>
      <c r="I10" s="334"/>
      <c r="J10" s="334"/>
    </row>
    <row r="11" ht="13.5">
      <c r="A11" s="355" t="s">
        <v>70</v>
      </c>
      <c r="B11" s="356"/>
      <c r="C11" s="357"/>
      <c r="D11" s="357"/>
      <c r="E11" s="357"/>
      <c r="F11" s="357"/>
      <c r="G11" s="358"/>
      <c r="H11" s="359"/>
      <c r="I11" s="360"/>
      <c r="J11" s="361">
        <f t="shared" ref="J11:J15" si="12">ROUND($H11,2)*ROUND(I11,0)</f>
        <v>0</v>
      </c>
    </row>
    <row r="12" ht="13.5">
      <c r="A12" s="355" t="s">
        <v>71</v>
      </c>
      <c r="B12" s="356"/>
      <c r="C12" s="357"/>
      <c r="D12" s="357"/>
      <c r="E12" s="357"/>
      <c r="F12" s="357"/>
      <c r="G12" s="358"/>
      <c r="H12" s="359"/>
      <c r="I12" s="360"/>
      <c r="J12" s="361">
        <f t="shared" si="12"/>
        <v>0</v>
      </c>
    </row>
    <row r="13" ht="13.5">
      <c r="A13" s="355" t="s">
        <v>72</v>
      </c>
      <c r="B13" s="356"/>
      <c r="C13" s="357"/>
      <c r="D13" s="357"/>
      <c r="E13" s="357"/>
      <c r="F13" s="357"/>
      <c r="G13" s="358"/>
      <c r="H13" s="359"/>
      <c r="I13" s="360"/>
      <c r="J13" s="361">
        <f t="shared" si="12"/>
        <v>0</v>
      </c>
    </row>
    <row r="14" ht="13.5">
      <c r="A14" s="355" t="s">
        <v>73</v>
      </c>
      <c r="B14" s="356"/>
      <c r="C14" s="357"/>
      <c r="D14" s="357"/>
      <c r="E14" s="357"/>
      <c r="F14" s="357"/>
      <c r="G14" s="358"/>
      <c r="H14" s="359"/>
      <c r="I14" s="360"/>
      <c r="J14" s="361">
        <f t="shared" si="12"/>
        <v>0</v>
      </c>
    </row>
    <row r="15" ht="13.5">
      <c r="A15" s="355" t="s">
        <v>74</v>
      </c>
      <c r="B15" s="356"/>
      <c r="C15" s="357"/>
      <c r="D15" s="357"/>
      <c r="E15" s="357"/>
      <c r="F15" s="357"/>
      <c r="G15" s="358"/>
      <c r="H15" s="359"/>
      <c r="I15" s="360"/>
      <c r="J15" s="361">
        <f t="shared" si="12"/>
        <v>0</v>
      </c>
    </row>
    <row r="16" ht="5.1500000000000004" customHeight="1">
      <c r="A16" s="362"/>
      <c r="B16" s="363"/>
      <c r="C16" s="364"/>
      <c r="D16" s="364"/>
      <c r="E16" s="364"/>
      <c r="F16" s="365"/>
      <c r="G16" s="366"/>
      <c r="H16" s="367"/>
      <c r="I16" s="366"/>
      <c r="J16" s="368"/>
    </row>
    <row r="17" ht="13.5">
      <c r="A17" s="340" t="s">
        <v>75</v>
      </c>
      <c r="B17" s="369" t="s">
        <v>76</v>
      </c>
      <c r="C17" s="370"/>
      <c r="D17" s="370"/>
      <c r="E17" s="370"/>
      <c r="F17" s="370"/>
      <c r="G17" s="371"/>
      <c r="H17" s="367"/>
      <c r="I17" s="366"/>
      <c r="J17" s="361">
        <f>SUM(J11:J15)</f>
        <v>0</v>
      </c>
    </row>
    <row r="18" s="328" customFormat="1" ht="13">
      <c r="A18" s="362"/>
      <c r="B18" s="363"/>
      <c r="C18" s="372"/>
      <c r="D18" s="373"/>
      <c r="E18" s="373"/>
      <c r="F18" s="373"/>
      <c r="G18" s="373"/>
      <c r="H18" s="373"/>
      <c r="I18" s="334"/>
      <c r="J18" s="367"/>
    </row>
    <row r="19" ht="13.5">
      <c r="A19" s="374" t="s">
        <v>77</v>
      </c>
      <c r="B19" s="334"/>
      <c r="C19" s="372"/>
      <c r="D19" s="372"/>
      <c r="E19" s="372"/>
      <c r="F19" s="372"/>
      <c r="G19" s="334"/>
      <c r="H19" s="367"/>
      <c r="I19" s="334"/>
      <c r="J19" s="367"/>
    </row>
    <row r="20" ht="46.5" customHeight="1">
      <c r="A20" s="374"/>
      <c r="B20" s="145" t="s">
        <v>78</v>
      </c>
      <c r="C20" s="166" t="s">
        <v>79</v>
      </c>
      <c r="D20" s="166" t="s">
        <v>80</v>
      </c>
      <c r="E20" s="166" t="s">
        <v>81</v>
      </c>
      <c r="F20" s="165" t="s">
        <v>82</v>
      </c>
      <c r="G20" s="166" t="s">
        <v>83</v>
      </c>
      <c r="H20" s="155"/>
      <c r="I20" s="166" t="s">
        <v>84</v>
      </c>
      <c r="J20" s="155"/>
    </row>
    <row r="21" ht="13.5">
      <c r="A21" s="355" t="s">
        <v>85</v>
      </c>
      <c r="B21" s="146"/>
      <c r="C21" s="169"/>
      <c r="D21" s="169"/>
      <c r="E21" s="170"/>
      <c r="F21" s="171"/>
      <c r="G21" s="172"/>
      <c r="H21" s="173" t="str">
        <f t="shared" ref="H21:H25" si="13">IF(B21="","",F21*D21/G21*E21/100)</f>
        <v/>
      </c>
      <c r="I21" s="174"/>
      <c r="J21" s="151">
        <f t="shared" ref="J21:J25" si="14">IFERROR(ROUND(ROUND($H21,2)*ROUND(I21,1),2), 0)</f>
        <v>0</v>
      </c>
    </row>
    <row r="22" ht="13.5">
      <c r="A22" s="355" t="s">
        <v>86</v>
      </c>
      <c r="B22" s="146"/>
      <c r="C22" s="169"/>
      <c r="D22" s="169"/>
      <c r="E22" s="170"/>
      <c r="F22" s="171"/>
      <c r="G22" s="172"/>
      <c r="H22" s="173" t="str">
        <f t="shared" si="13"/>
        <v/>
      </c>
      <c r="I22" s="174"/>
      <c r="J22" s="151">
        <f t="shared" si="14"/>
        <v>0</v>
      </c>
    </row>
    <row r="23" ht="13.5">
      <c r="A23" s="355" t="s">
        <v>87</v>
      </c>
      <c r="B23" s="146"/>
      <c r="C23" s="169"/>
      <c r="D23" s="169"/>
      <c r="E23" s="170"/>
      <c r="F23" s="171"/>
      <c r="G23" s="172"/>
      <c r="H23" s="173" t="str">
        <f t="shared" si="13"/>
        <v/>
      </c>
      <c r="I23" s="174"/>
      <c r="J23" s="151">
        <f t="shared" si="14"/>
        <v>0</v>
      </c>
    </row>
    <row r="24" ht="13.5">
      <c r="A24" s="355" t="s">
        <v>88</v>
      </c>
      <c r="B24" s="146"/>
      <c r="C24" s="169"/>
      <c r="D24" s="169"/>
      <c r="E24" s="170"/>
      <c r="F24" s="171"/>
      <c r="G24" s="172"/>
      <c r="H24" s="173" t="str">
        <f t="shared" si="13"/>
        <v/>
      </c>
      <c r="I24" s="174"/>
      <c r="J24" s="151">
        <f t="shared" si="14"/>
        <v>0</v>
      </c>
    </row>
    <row r="25" ht="13.5">
      <c r="A25" s="355" t="s">
        <v>89</v>
      </c>
      <c r="B25" s="146"/>
      <c r="C25" s="169"/>
      <c r="D25" s="169"/>
      <c r="E25" s="170"/>
      <c r="F25" s="171"/>
      <c r="G25" s="172"/>
      <c r="H25" s="173" t="str">
        <f t="shared" si="13"/>
        <v/>
      </c>
      <c r="I25" s="174"/>
      <c r="J25" s="151">
        <f t="shared" si="14"/>
        <v>0</v>
      </c>
    </row>
    <row r="26" ht="5.1500000000000004" customHeight="1">
      <c r="A26" s="362"/>
      <c r="B26" s="363"/>
      <c r="C26" s="372"/>
      <c r="D26" s="372"/>
      <c r="E26" s="372"/>
      <c r="F26" s="375"/>
      <c r="G26" s="366"/>
      <c r="H26" s="367"/>
      <c r="I26" s="376"/>
      <c r="J26" s="368"/>
    </row>
    <row r="27" ht="13.5">
      <c r="A27" s="355" t="s">
        <v>90</v>
      </c>
      <c r="B27" s="369" t="s">
        <v>76</v>
      </c>
      <c r="C27" s="370"/>
      <c r="D27" s="370"/>
      <c r="E27" s="370"/>
      <c r="F27" s="370"/>
      <c r="G27" s="371"/>
      <c r="H27" s="367"/>
      <c r="I27" s="376"/>
      <c r="J27" s="361">
        <f>SUM(J21:J25)</f>
        <v>0</v>
      </c>
    </row>
    <row r="28" ht="13">
      <c r="A28" s="362"/>
      <c r="B28" s="363"/>
      <c r="C28" s="372"/>
      <c r="D28" s="372"/>
      <c r="E28" s="372"/>
      <c r="F28" s="375"/>
      <c r="G28" s="366"/>
      <c r="H28" s="367"/>
      <c r="I28" s="376"/>
      <c r="J28" s="368"/>
    </row>
    <row r="29" ht="13.5">
      <c r="A29" s="374" t="s">
        <v>91</v>
      </c>
      <c r="B29" s="334"/>
      <c r="C29" s="372"/>
      <c r="D29" s="372"/>
      <c r="E29" s="372"/>
      <c r="F29" s="372"/>
      <c r="G29" s="366"/>
      <c r="H29" s="367"/>
      <c r="I29" s="376"/>
      <c r="J29" s="368"/>
    </row>
    <row r="30" ht="13.5">
      <c r="A30" s="355" t="s">
        <v>92</v>
      </c>
      <c r="B30" s="146"/>
      <c r="C30" s="147"/>
      <c r="D30" s="147"/>
      <c r="E30" s="147"/>
      <c r="F30" s="147"/>
      <c r="G30" s="148"/>
      <c r="H30" s="367"/>
      <c r="I30" s="376"/>
      <c r="J30" s="359"/>
    </row>
    <row r="31" ht="13.5">
      <c r="A31" s="355" t="s">
        <v>93</v>
      </c>
      <c r="B31" s="146"/>
      <c r="C31" s="147"/>
      <c r="D31" s="147"/>
      <c r="E31" s="147"/>
      <c r="F31" s="147"/>
      <c r="G31" s="148"/>
      <c r="H31" s="367"/>
      <c r="I31" s="376"/>
      <c r="J31" s="359"/>
    </row>
    <row r="32" ht="13.5">
      <c r="A32" s="355" t="s">
        <v>94</v>
      </c>
      <c r="B32" s="146"/>
      <c r="C32" s="147"/>
      <c r="D32" s="147"/>
      <c r="E32" s="147"/>
      <c r="F32" s="147"/>
      <c r="G32" s="148"/>
      <c r="H32" s="367"/>
      <c r="I32" s="376"/>
      <c r="J32" s="359"/>
    </row>
    <row r="33" ht="13.5">
      <c r="A33" s="355" t="s">
        <v>95</v>
      </c>
      <c r="B33" s="146"/>
      <c r="C33" s="147"/>
      <c r="D33" s="147"/>
      <c r="E33" s="147"/>
      <c r="F33" s="147"/>
      <c r="G33" s="148"/>
      <c r="H33" s="367"/>
      <c r="I33" s="376"/>
      <c r="J33" s="359"/>
    </row>
    <row r="34" ht="13.5">
      <c r="A34" s="355" t="s">
        <v>96</v>
      </c>
      <c r="B34" s="146"/>
      <c r="C34" s="147"/>
      <c r="D34" s="147"/>
      <c r="E34" s="147"/>
      <c r="F34" s="147"/>
      <c r="G34" s="148"/>
      <c r="H34" s="367"/>
      <c r="I34" s="376"/>
      <c r="J34" s="359"/>
    </row>
    <row r="35" ht="5.1500000000000004" customHeight="1">
      <c r="A35" s="362"/>
      <c r="B35" s="363"/>
      <c r="C35" s="372"/>
      <c r="D35" s="372"/>
      <c r="E35" s="372"/>
      <c r="F35" s="375"/>
      <c r="G35" s="366"/>
      <c r="H35" s="367"/>
      <c r="I35" s="376"/>
      <c r="J35" s="368"/>
    </row>
    <row r="36" ht="13.5">
      <c r="A36" s="355" t="s">
        <v>97</v>
      </c>
      <c r="B36" s="331" t="s">
        <v>76</v>
      </c>
      <c r="C36" s="377"/>
      <c r="D36" s="377"/>
      <c r="E36" s="377"/>
      <c r="F36" s="377"/>
      <c r="G36" s="378"/>
      <c r="H36" s="367"/>
      <c r="I36" s="376"/>
      <c r="J36" s="361">
        <f t="array" ref="J36">SUM(ROUND(J30:J34,2))</f>
        <v>0</v>
      </c>
    </row>
    <row r="37" ht="13">
      <c r="A37" s="362"/>
      <c r="B37" s="363"/>
      <c r="C37" s="372"/>
      <c r="D37" s="372"/>
      <c r="E37" s="372"/>
      <c r="F37" s="375"/>
      <c r="G37" s="366"/>
      <c r="H37" s="367"/>
      <c r="I37" s="376"/>
      <c r="J37" s="368"/>
    </row>
    <row r="38" ht="13.5">
      <c r="A38" s="374" t="s">
        <v>98</v>
      </c>
      <c r="B38" s="334"/>
      <c r="C38" s="372"/>
      <c r="D38" s="372"/>
      <c r="E38" s="372"/>
      <c r="F38" s="372"/>
      <c r="G38" s="334"/>
      <c r="H38" s="367"/>
      <c r="I38" s="334"/>
      <c r="J38" s="367"/>
    </row>
    <row r="39" ht="13.5">
      <c r="A39" s="355" t="s">
        <v>99</v>
      </c>
      <c r="B39" s="146"/>
      <c r="C39" s="147"/>
      <c r="D39" s="147"/>
      <c r="E39" s="147"/>
      <c r="F39" s="147"/>
      <c r="G39" s="148"/>
      <c r="H39" s="367"/>
      <c r="I39" s="334"/>
      <c r="J39" s="149"/>
    </row>
    <row r="40" ht="13.5">
      <c r="A40" s="355" t="s">
        <v>100</v>
      </c>
      <c r="B40" s="146"/>
      <c r="C40" s="147"/>
      <c r="D40" s="147"/>
      <c r="E40" s="147"/>
      <c r="F40" s="147"/>
      <c r="G40" s="148"/>
      <c r="H40" s="367"/>
      <c r="I40" s="334"/>
      <c r="J40" s="149"/>
    </row>
    <row r="41" ht="13.5">
      <c r="A41" s="355" t="s">
        <v>101</v>
      </c>
      <c r="B41" s="146"/>
      <c r="C41" s="147"/>
      <c r="D41" s="147"/>
      <c r="E41" s="147"/>
      <c r="F41" s="147"/>
      <c r="G41" s="148"/>
      <c r="H41" s="367"/>
      <c r="I41" s="334"/>
      <c r="J41" s="359"/>
    </row>
    <row r="42" ht="13.5">
      <c r="A42" s="355" t="s">
        <v>102</v>
      </c>
      <c r="B42" s="146"/>
      <c r="C42" s="147"/>
      <c r="D42" s="147"/>
      <c r="E42" s="147"/>
      <c r="F42" s="147"/>
      <c r="G42" s="148"/>
      <c r="H42" s="367"/>
      <c r="I42" s="334"/>
      <c r="J42" s="359"/>
    </row>
    <row r="43" ht="13.5">
      <c r="A43" s="355" t="s">
        <v>103</v>
      </c>
      <c r="B43" s="146"/>
      <c r="C43" s="147"/>
      <c r="D43" s="147"/>
      <c r="E43" s="147"/>
      <c r="F43" s="147"/>
      <c r="G43" s="148"/>
      <c r="H43" s="367"/>
      <c r="I43" s="334"/>
      <c r="J43" s="359"/>
    </row>
    <row r="44" ht="5.1500000000000004" customHeight="1">
      <c r="A44" s="362"/>
      <c r="B44" s="363"/>
      <c r="C44" s="372"/>
      <c r="D44" s="372"/>
      <c r="E44" s="372"/>
      <c r="F44" s="375"/>
      <c r="G44" s="366"/>
      <c r="H44" s="367"/>
      <c r="I44" s="334"/>
      <c r="J44" s="368"/>
    </row>
    <row r="45" ht="13.5">
      <c r="A45" s="355" t="s">
        <v>104</v>
      </c>
      <c r="B45" s="331" t="s">
        <v>76</v>
      </c>
      <c r="C45" s="377"/>
      <c r="D45" s="377"/>
      <c r="E45" s="377"/>
      <c r="F45" s="377"/>
      <c r="G45" s="378"/>
      <c r="H45" s="367"/>
      <c r="I45" s="334"/>
      <c r="J45" s="361">
        <f t="array" ref="J45">SUM(ROUND(J39:J43,2))</f>
        <v>0</v>
      </c>
    </row>
    <row r="46" ht="13">
      <c r="A46" s="330"/>
      <c r="B46" s="334"/>
      <c r="C46" s="372"/>
      <c r="D46" s="372"/>
      <c r="E46" s="372"/>
      <c r="F46" s="372"/>
      <c r="G46" s="334"/>
      <c r="H46" s="367"/>
      <c r="I46" s="334"/>
      <c r="J46" s="367"/>
    </row>
    <row r="47" ht="13.5">
      <c r="A47" s="374" t="s">
        <v>105</v>
      </c>
      <c r="B47" s="334"/>
      <c r="C47" s="372"/>
      <c r="D47" s="372"/>
      <c r="E47" s="372"/>
      <c r="F47" s="372"/>
      <c r="G47" s="334"/>
      <c r="H47" s="367"/>
      <c r="I47" s="334"/>
      <c r="J47" s="367"/>
    </row>
    <row r="48" ht="13.5">
      <c r="A48" s="355" t="s">
        <v>106</v>
      </c>
      <c r="B48" s="356"/>
      <c r="C48" s="357"/>
      <c r="D48" s="357"/>
      <c r="E48" s="357"/>
      <c r="F48" s="357"/>
      <c r="G48" s="358"/>
      <c r="H48" s="367"/>
      <c r="I48" s="334"/>
      <c r="J48" s="359"/>
    </row>
    <row r="49" ht="13.5">
      <c r="A49" s="355" t="s">
        <v>107</v>
      </c>
      <c r="B49" s="356"/>
      <c r="C49" s="357"/>
      <c r="D49" s="357"/>
      <c r="E49" s="357"/>
      <c r="F49" s="357"/>
      <c r="G49" s="358"/>
      <c r="H49" s="367"/>
      <c r="I49" s="334"/>
      <c r="J49" s="359"/>
    </row>
    <row r="50" ht="13.5">
      <c r="A50" s="355" t="s">
        <v>108</v>
      </c>
      <c r="B50" s="356"/>
      <c r="C50" s="357"/>
      <c r="D50" s="357"/>
      <c r="E50" s="357"/>
      <c r="F50" s="357"/>
      <c r="G50" s="358"/>
      <c r="H50" s="367"/>
      <c r="I50" s="334"/>
      <c r="J50" s="359"/>
    </row>
    <row r="51" ht="13.5">
      <c r="A51" s="355" t="s">
        <v>109</v>
      </c>
      <c r="B51" s="356"/>
      <c r="C51" s="357"/>
      <c r="D51" s="357"/>
      <c r="E51" s="357"/>
      <c r="F51" s="357"/>
      <c r="G51" s="358"/>
      <c r="H51" s="367"/>
      <c r="I51" s="334"/>
      <c r="J51" s="359"/>
    </row>
    <row r="52" ht="13.5">
      <c r="A52" s="355" t="s">
        <v>110</v>
      </c>
      <c r="B52" s="356"/>
      <c r="C52" s="357"/>
      <c r="D52" s="357"/>
      <c r="E52" s="357"/>
      <c r="F52" s="357"/>
      <c r="G52" s="358"/>
      <c r="H52" s="367"/>
      <c r="I52" s="334"/>
      <c r="J52" s="359"/>
    </row>
    <row r="53" ht="5.1500000000000004" customHeight="1">
      <c r="A53" s="362"/>
      <c r="B53" s="363"/>
      <c r="C53" s="372"/>
      <c r="D53" s="372"/>
      <c r="E53" s="372"/>
      <c r="F53" s="366"/>
      <c r="G53" s="366"/>
      <c r="H53" s="367"/>
      <c r="I53" s="334"/>
      <c r="J53" s="368"/>
    </row>
    <row r="54" ht="13.5">
      <c r="A54" s="355" t="s">
        <v>111</v>
      </c>
      <c r="B54" s="331" t="s">
        <v>76</v>
      </c>
      <c r="C54" s="377"/>
      <c r="D54" s="377"/>
      <c r="E54" s="377"/>
      <c r="F54" s="377"/>
      <c r="G54" s="378"/>
      <c r="H54" s="367"/>
      <c r="I54" s="334"/>
      <c r="J54" s="361">
        <f t="array" ref="J54">SUM(ROUND(J48:J52,2))</f>
        <v>0</v>
      </c>
    </row>
    <row r="55" ht="13">
      <c r="A55" s="330"/>
      <c r="B55" s="334"/>
      <c r="C55" s="374"/>
      <c r="D55" s="374"/>
      <c r="E55" s="374"/>
      <c r="F55" s="334"/>
      <c r="G55" s="334"/>
      <c r="H55" s="367"/>
      <c r="I55" s="334"/>
      <c r="J55" s="367"/>
    </row>
    <row r="56" ht="13.5">
      <c r="A56" s="374" t="s">
        <v>222</v>
      </c>
      <c r="B56" s="334"/>
      <c r="C56" s="334"/>
      <c r="D56" s="334"/>
      <c r="E56" s="334"/>
      <c r="F56" s="334"/>
      <c r="G56" s="334"/>
      <c r="H56" s="367"/>
      <c r="I56" s="334"/>
      <c r="J56" s="367"/>
    </row>
    <row r="57" ht="13.5">
      <c r="A57" s="355" t="s">
        <v>114</v>
      </c>
      <c r="B57" s="379" t="s">
        <v>223</v>
      </c>
      <c r="C57" s="380"/>
      <c r="D57" s="380"/>
      <c r="E57" s="380"/>
      <c r="F57" s="380"/>
      <c r="G57" s="381"/>
      <c r="H57" s="368"/>
      <c r="I57" s="366"/>
      <c r="J57" s="361">
        <f>ROUND(J27*0.04,2)</f>
        <v>0</v>
      </c>
    </row>
    <row r="58" ht="13.5">
      <c r="A58" s="355" t="s">
        <v>115</v>
      </c>
      <c r="B58" s="379" t="s">
        <v>224</v>
      </c>
      <c r="C58" s="380"/>
      <c r="D58" s="380"/>
      <c r="E58" s="380"/>
      <c r="F58" s="380"/>
      <c r="G58" s="381"/>
      <c r="H58" s="368"/>
      <c r="I58" s="366"/>
      <c r="J58" s="361">
        <f>ROUND((J17+J36+J45+J54)*0.08,2)</f>
        <v>0</v>
      </c>
    </row>
    <row r="59" ht="5.1500000000000004" customHeight="1">
      <c r="A59" s="362"/>
      <c r="B59" s="363"/>
      <c r="C59" s="374"/>
      <c r="D59" s="374"/>
      <c r="E59" s="374"/>
      <c r="F59" s="382"/>
      <c r="G59" s="366"/>
      <c r="H59" s="334"/>
      <c r="I59" s="366"/>
      <c r="J59" s="368"/>
    </row>
    <row r="60" ht="13.5">
      <c r="A60" s="355" t="s">
        <v>119</v>
      </c>
      <c r="B60" s="331" t="s">
        <v>76</v>
      </c>
      <c r="C60" s="377"/>
      <c r="D60" s="377"/>
      <c r="E60" s="377"/>
      <c r="F60" s="377"/>
      <c r="G60" s="378"/>
      <c r="H60" s="334"/>
      <c r="I60" s="366"/>
      <c r="J60" s="361">
        <f>+J57+J58</f>
        <v>0</v>
      </c>
    </row>
    <row r="61" ht="13.5">
      <c r="A61" s="330"/>
      <c r="B61" s="334"/>
      <c r="C61" s="374"/>
      <c r="D61" s="374"/>
      <c r="E61" s="374"/>
      <c r="F61" s="330"/>
      <c r="G61" s="334"/>
      <c r="H61" s="334"/>
      <c r="I61" s="334"/>
      <c r="J61" s="367"/>
    </row>
    <row r="62" ht="13.5">
      <c r="A62" s="355" t="s">
        <v>134</v>
      </c>
      <c r="B62" s="369"/>
      <c r="C62" s="383" t="s">
        <v>135</v>
      </c>
      <c r="D62" s="370"/>
      <c r="E62" s="370"/>
      <c r="F62" s="370"/>
      <c r="G62" s="384" t="s">
        <v>225</v>
      </c>
      <c r="H62" s="334"/>
      <c r="I62" s="334"/>
      <c r="J62" s="361">
        <f>J60+J54+J45+J36+J27+J17</f>
        <v>0</v>
      </c>
    </row>
    <row r="63" ht="13">
      <c r="A63" s="362"/>
      <c r="B63" s="363"/>
      <c r="C63" s="334"/>
      <c r="D63" s="334"/>
      <c r="E63" s="334"/>
      <c r="F63" s="334"/>
      <c r="G63" s="334"/>
      <c r="H63" s="334"/>
      <c r="I63" s="334"/>
      <c r="J63" s="334"/>
    </row>
    <row r="64">
      <c r="A64" s="334" t="s">
        <v>226</v>
      </c>
      <c r="B64" s="334"/>
      <c r="C64" s="334"/>
      <c r="D64" s="334"/>
      <c r="E64" s="334"/>
      <c r="F64" s="334"/>
      <c r="G64" s="334"/>
      <c r="H64" s="334"/>
      <c r="I64" s="334"/>
      <c r="J64" s="334"/>
    </row>
    <row r="65">
      <c r="A65" s="334" t="s">
        <v>227</v>
      </c>
      <c r="B65" s="334"/>
      <c r="C65" s="334"/>
      <c r="D65" s="334"/>
      <c r="E65" s="334"/>
      <c r="F65" s="334"/>
      <c r="G65" s="334"/>
      <c r="H65" s="334"/>
      <c r="I65" s="334"/>
      <c r="J65" s="334"/>
    </row>
    <row r="66">
      <c r="A66" s="334" t="s">
        <v>228</v>
      </c>
      <c r="B66" s="334"/>
      <c r="C66" s="334"/>
      <c r="D66" s="334"/>
      <c r="E66" s="334"/>
      <c r="F66" s="334"/>
      <c r="G66" s="334"/>
      <c r="H66" s="334"/>
      <c r="I66" s="334"/>
      <c r="J66" s="334"/>
    </row>
    <row r="67">
      <c r="A67" s="334" t="s">
        <v>229</v>
      </c>
      <c r="B67" s="334"/>
      <c r="C67" s="334"/>
      <c r="D67" s="334"/>
      <c r="E67" s="334"/>
      <c r="F67" s="334"/>
      <c r="G67" s="334"/>
      <c r="H67" s="334"/>
      <c r="I67" s="334"/>
      <c r="J67" s="334"/>
    </row>
    <row r="68">
      <c r="A68" s="334" t="s">
        <v>230</v>
      </c>
      <c r="B68" s="334"/>
      <c r="C68" s="334"/>
      <c r="D68" s="334"/>
      <c r="E68" s="334"/>
      <c r="F68" s="334"/>
      <c r="G68" s="334"/>
      <c r="H68" s="334"/>
      <c r="I68" s="334"/>
      <c r="J68" s="334"/>
    </row>
  </sheetData>
  <sheetProtection algorithmName="SHA-512" hashValue="+Xx33g3Y6yIv33RHXeumbZNC8XxbtZslGpoW7EQQu8vQ5xK7KHpojGHDeuk82IGL+VaYRBq+rkPNRItQt2AAyA==" saltValue="mQSvR8wImoZjcdbZS7MI1A==" spinCount="100000" autoFilter="1" deleteColumns="1" deleteRows="1" formatCells="1" formatColumns="1" formatRows="1" insertColumns="1" insertHyperlinks="1" insertRows="1" objects="0" pivotTables="1" scenarios="0" selectLockedCells="1" selectUnlockedCells="0" sheet="1" sort="1"/>
  <protectedRanges>
    <protectedRange name="Plage1_1_2" sqref="J20 H20"/>
    <protectedRange name="Plage1_7_1_1" sqref="H3"/>
    <protectedRange name="Plage1_1_1" sqref="A1"/>
    <protectedRange name="Plage1_1" sqref="F4"/>
    <protectedRange name="Plage1" sqref="F3"/>
    <protectedRange name="Plage1_3" sqref="A5:J5"/>
    <protectedRange name="Plage7_1" sqref="H21:H25"/>
  </protectedRanges>
  <mergeCells count="35">
    <mergeCell ref="B54:G54"/>
    <mergeCell ref="B60:G60"/>
    <mergeCell ref="B58:G58"/>
    <mergeCell ref="B57:G57"/>
    <mergeCell ref="B48:G48"/>
    <mergeCell ref="B49:G49"/>
    <mergeCell ref="B50:G50"/>
    <mergeCell ref="B51:G51"/>
    <mergeCell ref="B52:G52"/>
    <mergeCell ref="B12:G12"/>
    <mergeCell ref="B13:G13"/>
    <mergeCell ref="B14:G14"/>
    <mergeCell ref="B15:G15"/>
    <mergeCell ref="B45:G45"/>
    <mergeCell ref="B40:G40"/>
    <mergeCell ref="B41:G41"/>
    <mergeCell ref="B42:G42"/>
    <mergeCell ref="B43:G43"/>
    <mergeCell ref="B30:G30"/>
    <mergeCell ref="B31:G31"/>
    <mergeCell ref="B32:G32"/>
    <mergeCell ref="B33:G33"/>
    <mergeCell ref="B34:G34"/>
    <mergeCell ref="B36:G36"/>
    <mergeCell ref="B39:G39"/>
    <mergeCell ref="H1:J1"/>
    <mergeCell ref="H2:J2"/>
    <mergeCell ref="H4:J4"/>
    <mergeCell ref="H3:J3"/>
    <mergeCell ref="B11:G11"/>
    <mergeCell ref="F2:G2"/>
    <mergeCell ref="F3:G3"/>
    <mergeCell ref="F4:G4"/>
    <mergeCell ref="F1:G1"/>
    <mergeCell ref="B6:G8"/>
  </mergeCells>
  <dataValidations count="1" disablePrompts="0">
    <dataValidation sqref="H3:J3" type="none" allowBlank="1" errorStyle="stop" imeMode="noControl" operator="greaterThanOrEqual" showDropDown="0" showErrorMessage="1" showInputMessage="1"/>
  </dataValidations>
  <printOptions headings="0" gridLines="0" horizontalCentered="1"/>
  <pageMargins left="0.19685039370078738" right="0.19685039370078738" top="0.39370078740157477" bottom="0.39370078740157477" header="0.39370078740157477" footer="0.39370078740157477"/>
  <pageSetup paperSize="9" scale="67" fitToWidth="1" fitToHeight="1" pageOrder="downThenOver" orientation="portrait" usePrinterDefaults="1" blackAndWhite="0" draft="0" cellComments="none" useFirstPageNumber="0" errors="displayed" horizontalDpi="600" verticalDpi="0" copies="1"/>
  <headerFooter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90" workbookViewId="0">
      <selection activeCell="A27" activeCellId="0" sqref="A27:B27"/>
    </sheetView>
  </sheetViews>
  <sheetFormatPr baseColWidth="10" defaultColWidth="11.453125" defaultRowHeight="12.5"/>
  <cols>
    <col customWidth="1" min="1" max="1" style="45" width="25.54296875"/>
    <col customWidth="1" min="2" max="2" style="45" width="33.1796875"/>
    <col customWidth="1" min="3" max="3" style="45" width="20.1796875"/>
    <col customWidth="1" min="4" max="4" style="45" width="26.1796875"/>
    <col customWidth="1" min="5" max="5" style="45" width="5.54296875"/>
    <col customWidth="1" hidden="1" min="6" max="7" style="46" width="2"/>
    <col customWidth="1" hidden="1" min="8" max="8" style="47" width="36.453125"/>
    <col bestFit="1" customWidth="1" min="9" max="9" style="48" width="58.453125"/>
    <col min="10" max="16384" style="45" width="11.453125"/>
  </cols>
  <sheetData>
    <row r="1" ht="18" customHeight="1">
      <c r="A1" s="3" t="str">
        <f>Synthèse_projet!A1:E1</f>
        <v xml:space="preserve">REGIME D’APPUI AUX PME POUR L’INNOVATION DUALE - RAPID</v>
      </c>
      <c r="B1" s="3"/>
      <c r="C1" s="3"/>
      <c r="D1" s="3"/>
      <c r="E1" s="3"/>
      <c r="I1" s="5" t="s">
        <v>1</v>
      </c>
    </row>
    <row r="3" ht="15.5">
      <c r="A3" s="49" t="s">
        <v>24</v>
      </c>
      <c r="B3" s="50"/>
      <c r="C3" s="50"/>
      <c r="D3" s="51"/>
      <c r="E3" s="52"/>
    </row>
    <row r="4" ht="13">
      <c r="A4" s="53" t="s">
        <v>25</v>
      </c>
      <c r="B4" s="54"/>
      <c r="C4" s="54"/>
      <c r="D4" s="55"/>
      <c r="E4" s="56"/>
    </row>
    <row r="6" ht="31.5" customHeight="1">
      <c r="A6" s="57" t="s">
        <v>3</v>
      </c>
      <c r="B6" s="58" t="str">
        <f>IF(Synthèse_projet!B5="","",Synthèse_projet!B5)</f>
        <v/>
      </c>
      <c r="C6" s="59" t="e">
        <f>IF((Synthèse_projet!#REF!)="", "&lt;&lt; Le code SIREN doit être saisi dans le premier onglet","")</f>
        <v>#REF!</v>
      </c>
      <c r="D6" s="60" t="e">
        <f>IF((Synthèse_projet!#REF!)="", "&lt;&lt; Le code SIREN doit être saisi dans le premier onglet","")</f>
        <v>#REF!</v>
      </c>
      <c r="E6" s="61"/>
      <c r="I6" s="12" t="str">
        <f>IF(OR(LEFT(B6,1)="",LEFT(B6,1)=" "),"&lt;&lt; L'acronyme doit être saisi dans le premier onglet","")</f>
        <v xml:space="preserve">&lt;&lt; L'acronyme doit être saisi dans le premier onglet</v>
      </c>
    </row>
    <row r="7" ht="30" customHeight="1">
      <c r="A7" s="57" t="s">
        <v>26</v>
      </c>
      <c r="B7" s="36"/>
      <c r="C7" s="37"/>
      <c r="D7" s="38"/>
      <c r="E7" s="62"/>
      <c r="I7" s="12" t="str">
        <f>IF(OR(LEFT(B7,1)="",LEFT(B7,1)=" "),"&lt;&lt; Saisir le nom du partenaire du projet","")</f>
        <v xml:space="preserve">&lt;&lt; Saisir le nom du partenaire du projet</v>
      </c>
    </row>
    <row r="8" ht="29.25" customHeight="1">
      <c r="A8" s="57" t="s">
        <v>27</v>
      </c>
      <c r="B8" s="321"/>
      <c r="C8" s="37"/>
      <c r="D8" s="38"/>
      <c r="E8" s="62"/>
      <c r="I8" s="12" t="str">
        <f>IF(OR(LEFT(B8,1)="",LEFT(B8,1)=" "),"&lt;&lt; Saisir l'adresse complète : rue, code postal et ville","")</f>
        <v xml:space="preserve">&lt;&lt; Saisir l'adresse complète : rue, code postal et ville</v>
      </c>
    </row>
    <row r="9" ht="29.25" customHeight="1">
      <c r="A9" s="57" t="s">
        <v>28</v>
      </c>
      <c r="B9" s="322"/>
      <c r="C9" s="323"/>
      <c r="D9" s="324"/>
      <c r="E9" s="62"/>
    </row>
    <row r="10" ht="29.25" customHeight="1">
      <c r="A10" s="57" t="s">
        <v>29</v>
      </c>
      <c r="B10" s="322"/>
      <c r="C10" s="323"/>
      <c r="D10" s="324"/>
      <c r="E10" s="62"/>
    </row>
    <row r="11" ht="27.75" customHeight="1">
      <c r="A11" s="57" t="s">
        <v>30</v>
      </c>
      <c r="B11" s="64"/>
      <c r="C11" s="65"/>
      <c r="D11" s="66"/>
      <c r="E11" s="67"/>
    </row>
    <row r="12" ht="33" customHeight="1">
      <c r="A12" s="57" t="s">
        <v>14</v>
      </c>
      <c r="B12" s="325"/>
      <c r="C12" s="326"/>
      <c r="D12" s="327"/>
      <c r="E12" s="71"/>
      <c r="I12" s="12" t="str">
        <f>IF(LEN(B12)&lt;&gt;9," &lt;&lt; Le code SIREN doit contenir 9 caractères","")</f>
        <v xml:space="preserve"> &lt;&lt; Le code SIREN doit contenir 9 caractères</v>
      </c>
    </row>
    <row r="13" ht="31.5" customHeight="1">
      <c r="A13" s="57" t="s">
        <v>31</v>
      </c>
      <c r="B13" s="72"/>
      <c r="C13" s="57" t="s">
        <v>32</v>
      </c>
      <c r="D13" s="72"/>
      <c r="E13" s="62"/>
    </row>
    <row r="14" ht="28.5" customHeight="1">
      <c r="A14" s="57" t="s">
        <v>33</v>
      </c>
      <c r="B14" s="65"/>
      <c r="C14" s="65"/>
      <c r="D14" s="66"/>
      <c r="E14" s="78"/>
    </row>
    <row r="15" ht="29.25" customHeight="1">
      <c r="A15" s="57" t="s">
        <v>34</v>
      </c>
      <c r="B15" s="79"/>
      <c r="C15" s="80"/>
      <c r="D15" s="81"/>
      <c r="E15" s="82"/>
      <c r="F15" s="83" t="str">
        <f>IF(AND(B16="Oui", OR(B17="", B17=" ")),"0","1")</f>
        <v>1</v>
      </c>
      <c r="G15" s="83" t="str">
        <f>IF(AND(B16="Oui", D17&lt;B14),"0","1")</f>
        <v>1</v>
      </c>
      <c r="H15" s="84" t="s">
        <v>35</v>
      </c>
      <c r="I15" s="85" t="str">
        <f>IF(B15="","&lt;&lt; en MILLIERS d'euros (k€) ou vide si pas de CA","")</f>
        <v xml:space="preserve">&lt;&lt; en MILLIERS d'euros (k€) ou vide si pas de CA</v>
      </c>
    </row>
    <row r="16" ht="24.75" customHeight="1">
      <c r="A16" s="86" t="s">
        <v>36</v>
      </c>
      <c r="B16" s="36"/>
      <c r="C16" s="87"/>
      <c r="D16" s="88"/>
      <c r="E16" s="67"/>
      <c r="F16" s="83" t="str">
        <f>IF(AND(B16="Non", OR(B17="", B17=" ")),"1","0")</f>
        <v>0</v>
      </c>
      <c r="G16" s="83" t="str">
        <f>IF(AND(B16="Non", OR(D17="", D17=" ")),"1","0")</f>
        <v>0</v>
      </c>
      <c r="H16" s="84" t="s">
        <v>37</v>
      </c>
      <c r="I16" s="85"/>
    </row>
    <row r="17" ht="39" customHeight="1">
      <c r="A17" s="86" t="s">
        <v>38</v>
      </c>
      <c r="B17" s="43"/>
      <c r="C17" s="57" t="s">
        <v>39</v>
      </c>
      <c r="D17" s="89"/>
      <c r="E17" s="74"/>
      <c r="I17" s="12" t="str">
        <f>IF(B16="Non",(IF(OR(F16="0",G16="0"),"&lt;&lt; les cellules doivent être vides","")),(IF(AND(B16="Oui",OR(B17="",B17=" "))," &lt;&lt; Préciser le groupe d'appartenance",IF(AND(B16="Oui",D17&lt;B14)," &lt;&lt; L'effectif groupe doit être &gt; à l'effectif porteur/partenaire",""))))</f>
        <v/>
      </c>
    </row>
    <row r="18" s="47" customFormat="1" ht="24.75" customHeight="1">
      <c r="A18" s="90" t="s">
        <v>40</v>
      </c>
      <c r="B18" s="90"/>
      <c r="C18" s="90"/>
      <c r="D18" s="90"/>
      <c r="E18" s="91"/>
      <c r="F18" s="46"/>
      <c r="G18" s="92"/>
      <c r="H18" s="47"/>
      <c r="I18" s="48"/>
      <c r="J18" s="47"/>
      <c r="K18" s="47"/>
      <c r="L18" s="47"/>
      <c r="M18" s="47"/>
      <c r="N18" s="47"/>
      <c r="O18" s="47"/>
      <c r="P18" s="47"/>
      <c r="Q18" s="47"/>
      <c r="R18" s="47"/>
    </row>
    <row r="19" ht="32.25" customHeight="1">
      <c r="A19" s="43" t="s">
        <v>15</v>
      </c>
      <c r="B19" s="93"/>
      <c r="C19" s="93"/>
      <c r="D19" s="93"/>
      <c r="E19" s="67"/>
    </row>
    <row r="20" ht="32.25" customHeight="1">
      <c r="A20" s="57" t="s">
        <v>41</v>
      </c>
      <c r="B20" s="94"/>
      <c r="C20" s="94"/>
      <c r="D20" s="95"/>
      <c r="E20" s="71"/>
      <c r="I20" s="12" t="str">
        <f>IF(LEN(B20)&lt;&gt;14," &lt;&lt; Le code SIRET doit contenir 14 caractères","")</f>
        <v xml:space="preserve"> &lt;&lt; Le code SIRET doit contenir 14 caractères</v>
      </c>
    </row>
    <row r="21" s="96" customFormat="1" ht="17.25" customHeight="1">
      <c r="A21" s="57" t="s">
        <v>42</v>
      </c>
      <c r="B21" s="57"/>
      <c r="C21" s="57"/>
      <c r="D21" s="57"/>
      <c r="E21" s="97"/>
      <c r="F21" s="98"/>
      <c r="G21" s="98"/>
      <c r="H21" s="99"/>
      <c r="I21" s="1"/>
      <c r="J21" s="96"/>
      <c r="K21" s="96"/>
      <c r="L21" s="96"/>
      <c r="M21" s="96"/>
      <c r="N21" s="96"/>
      <c r="O21" s="96"/>
      <c r="P21" s="96"/>
      <c r="Q21" s="96"/>
      <c r="R21" s="96"/>
    </row>
    <row r="22" ht="17.25" customHeight="1">
      <c r="A22" s="57" t="s">
        <v>43</v>
      </c>
      <c r="B22" s="36"/>
      <c r="C22" s="37"/>
      <c r="D22" s="38"/>
      <c r="E22" s="62"/>
      <c r="F22" s="98"/>
    </row>
    <row r="23" ht="17.25" customHeight="1">
      <c r="A23" s="57" t="s">
        <v>44</v>
      </c>
      <c r="B23" s="100"/>
      <c r="C23" s="101"/>
      <c r="D23" s="101"/>
      <c r="E23" s="102"/>
      <c r="F23" s="103">
        <f>LEN(B25)</f>
        <v>0</v>
      </c>
      <c r="G23" s="103">
        <f>LEN(D25)</f>
        <v>0</v>
      </c>
      <c r="H23" s="99" t="s">
        <v>45</v>
      </c>
    </row>
    <row r="24" ht="17.25" customHeight="1">
      <c r="A24" s="57" t="s">
        <v>46</v>
      </c>
      <c r="B24" s="100"/>
      <c r="C24" s="101"/>
      <c r="D24" s="101"/>
      <c r="E24" s="102"/>
      <c r="F24" s="103">
        <f>LEN(B25)-LEN(SUBSTITUTE(B25," ",""))</f>
        <v>0</v>
      </c>
      <c r="G24" s="103">
        <f>LEN(D25)-LEN(SUBSTITUTE(D25," ",""))</f>
        <v>0</v>
      </c>
      <c r="H24" s="99" t="s">
        <v>47</v>
      </c>
    </row>
    <row r="25" ht="17.25" customHeight="1">
      <c r="A25" s="57" t="s">
        <v>48</v>
      </c>
      <c r="B25" s="43"/>
      <c r="C25" s="57" t="s">
        <v>49</v>
      </c>
      <c r="D25" s="43"/>
      <c r="E25" s="62"/>
      <c r="G25" s="104"/>
      <c r="I25" s="12" t="str">
        <f>(IF(OR(AND(F23=14, F24=4),AND(F23=0, F24=0)),(IF(OR(AND(G23=14, G24=4),AND(G23=0, G24=0)),""," &lt;&lt; Les numéros de téléphone doivent être au format xx xx xx xx xx (ou cellule vide)"))," &lt;&lt; Les numéros de téléphone doivent être au format xx xx xx xx xx (ou cellule vide)"))</f>
        <v/>
      </c>
    </row>
    <row r="26" s="96" customFormat="1" ht="17.25" customHeight="1">
      <c r="A26" s="57" t="s">
        <v>50</v>
      </c>
      <c r="B26" s="57"/>
      <c r="C26" s="57"/>
      <c r="D26" s="57"/>
      <c r="E26" s="97"/>
      <c r="F26" s="105"/>
      <c r="G26" s="98"/>
      <c r="H26" s="99"/>
      <c r="I26" s="106"/>
      <c r="J26" s="96"/>
      <c r="K26" s="96"/>
      <c r="L26" s="96"/>
      <c r="M26" s="96"/>
      <c r="N26" s="96"/>
      <c r="O26" s="96"/>
      <c r="P26" s="96"/>
      <c r="Q26" s="96"/>
      <c r="R26" s="96"/>
    </row>
    <row r="27" ht="17.25" customHeight="1">
      <c r="A27" s="57" t="s">
        <v>43</v>
      </c>
      <c r="B27" s="36" t="s">
        <v>231</v>
      </c>
      <c r="C27" s="37"/>
      <c r="D27" s="38"/>
      <c r="E27" s="78"/>
      <c r="F27" s="107"/>
      <c r="I27" s="106"/>
    </row>
    <row r="28" ht="17.25" customHeight="1">
      <c r="A28" s="57" t="s">
        <v>44</v>
      </c>
      <c r="B28" s="100"/>
      <c r="C28" s="101"/>
      <c r="D28" s="101"/>
      <c r="E28" s="62"/>
      <c r="F28" s="103">
        <f>LEN(B30)</f>
        <v>0</v>
      </c>
      <c r="G28" s="103">
        <f>LEN(D30)</f>
        <v>0</v>
      </c>
      <c r="H28" s="99" t="s">
        <v>45</v>
      </c>
      <c r="I28" s="106"/>
    </row>
    <row r="29" ht="17.25" customHeight="1">
      <c r="A29" s="57" t="s">
        <v>46</v>
      </c>
      <c r="B29" s="100"/>
      <c r="C29" s="101"/>
      <c r="D29" s="101"/>
      <c r="E29" s="102"/>
      <c r="F29" s="103">
        <f>LEN(B30)-LEN(SUBSTITUTE(B30," ",""))</f>
        <v>0</v>
      </c>
      <c r="G29" s="103">
        <f>LEN(D30)-LEN(SUBSTITUTE(D30," ",""))</f>
        <v>0</v>
      </c>
      <c r="H29" s="99" t="s">
        <v>47</v>
      </c>
      <c r="I29" s="48"/>
    </row>
    <row r="30" ht="17.25" customHeight="1">
      <c r="A30" s="57" t="s">
        <v>48</v>
      </c>
      <c r="B30" s="43"/>
      <c r="C30" s="57" t="s">
        <v>49</v>
      </c>
      <c r="D30" s="43"/>
      <c r="E30" s="62"/>
      <c r="G30" s="104"/>
      <c r="I30" s="12" t="str">
        <f>(IF(OR(AND(F28=14, F29=4),AND(F28=0, F29=0)),(IF(OR(AND(G28=14, G29=4),AND(G28=0, G29=0)),""," &lt;&lt; Les numéros de téléphone doivent être au format xx xx xx xx xx (ou cellule vide)"))," &lt;&lt; Les numéros de téléphone doivent être au format xx xx xx xx xx (ou cellule vide)"))</f>
        <v/>
      </c>
    </row>
    <row r="31" s="96" customFormat="1" ht="30" customHeight="1">
      <c r="A31" s="108" t="s">
        <v>51</v>
      </c>
      <c r="B31" s="108"/>
      <c r="C31" s="108"/>
      <c r="D31" s="108"/>
      <c r="E31" s="91"/>
      <c r="F31" s="98"/>
      <c r="G31" s="98"/>
      <c r="H31" s="99"/>
      <c r="I31" s="1"/>
      <c r="J31" s="96"/>
      <c r="K31" s="96"/>
      <c r="L31" s="96"/>
      <c r="M31" s="96"/>
      <c r="N31" s="96"/>
      <c r="O31" s="96"/>
      <c r="P31" s="96"/>
      <c r="Q31" s="96"/>
      <c r="R31" s="96"/>
    </row>
    <row r="32" ht="17.25" customHeight="1">
      <c r="A32" s="57" t="s">
        <v>43</v>
      </c>
      <c r="B32" s="36"/>
      <c r="C32" s="37"/>
      <c r="D32" s="38"/>
      <c r="E32" s="78"/>
    </row>
    <row r="33" ht="17.25" customHeight="1">
      <c r="A33" s="57" t="s">
        <v>44</v>
      </c>
      <c r="B33" s="100"/>
      <c r="C33" s="101"/>
      <c r="D33" s="101"/>
      <c r="E33" s="62"/>
      <c r="F33" s="103">
        <f>LEN(B35)</f>
        <v>0</v>
      </c>
      <c r="G33" s="103">
        <f>LEN(D35)</f>
        <v>0</v>
      </c>
      <c r="H33" s="99" t="s">
        <v>45</v>
      </c>
    </row>
    <row r="34" ht="17.25" customHeight="1">
      <c r="A34" s="57" t="s">
        <v>46</v>
      </c>
      <c r="B34" s="100"/>
      <c r="C34" s="101"/>
      <c r="D34" s="101"/>
      <c r="E34" s="102"/>
      <c r="F34" s="103">
        <f>LEN(B35)-LEN(SUBSTITUTE(B35," ",""))</f>
        <v>0</v>
      </c>
      <c r="G34" s="103">
        <f>LEN(D35)-LEN(SUBSTITUTE(D35," ",""))</f>
        <v>0</v>
      </c>
      <c r="H34" s="99" t="s">
        <v>47</v>
      </c>
    </row>
    <row r="35" ht="17.25" customHeight="1">
      <c r="A35" s="57" t="s">
        <v>48</v>
      </c>
      <c r="B35" s="43"/>
      <c r="C35" s="57" t="s">
        <v>49</v>
      </c>
      <c r="D35" s="43"/>
      <c r="E35" s="62"/>
      <c r="G35" s="104"/>
      <c r="I35" s="12" t="str">
        <f>(IF(OR(AND(F33=14, F34=4),AND(F33=0, F34=0)),(IF(OR(AND(G33=14, G34=4),AND(G33=0, G34=0)),""," &lt;&lt; Les numéros de téléphone doivent être au format xx xx xx xx xx (ou cellule vide)"))," &lt;&lt; Les numéros de téléphone doivent être au format xx xx xx xx xx (ou cellule vide)"))</f>
        <v/>
      </c>
    </row>
    <row r="36">
      <c r="B36" s="48"/>
    </row>
  </sheetData>
  <sheetProtection autoFilter="1" deleteColumns="1" deleteRows="1" formatCells="1" formatColumns="1" formatRows="1" insertColumns="1" insertHyperlinks="1" insertRows="1" pivotTables="1" selectLockedCells="1" selectUnlockedCells="0" sheet="0" sort="1"/>
  <protectedRanges>
    <protectedRange name="Plage1" sqref="A19"/>
    <protectedRange name="Plage1_1" sqref="B27:B28 B32:B33 B30 B35 D34:E35 D29:E30 B22:B25 D25:E25"/>
    <protectedRange name="Plage1_2" sqref="B7"/>
    <protectedRange name="Plage1_3" sqref="B8"/>
    <protectedRange name="Plage1_4" sqref="B9"/>
    <protectedRange name="Plage1_5" sqref="B10"/>
    <protectedRange name="Plage1_6" sqref="B11"/>
    <protectedRange name="Plage1_7" sqref="B12"/>
    <protectedRange name="Plage1_8" sqref="B13"/>
    <protectedRange name="Plage1_9" sqref="D13:E13"/>
    <protectedRange name="Plage1_10" sqref="D14:E14 B14"/>
    <protectedRange name="Plage1_11" sqref="C16"/>
    <protectedRange name="Plage1_12" sqref="B20"/>
  </protectedRanges>
  <mergeCells count="28">
    <mergeCell ref="B8:D8"/>
    <mergeCell ref="A1:D1"/>
    <mergeCell ref="A3:D3"/>
    <mergeCell ref="A4:D4"/>
    <mergeCell ref="B6:D6"/>
    <mergeCell ref="B7:D7"/>
    <mergeCell ref="B22:D22"/>
    <mergeCell ref="B9:D9"/>
    <mergeCell ref="B10:D10"/>
    <mergeCell ref="B11:D11"/>
    <mergeCell ref="B12:D12"/>
    <mergeCell ref="B14:D14"/>
    <mergeCell ref="B15:D15"/>
    <mergeCell ref="B16:D16"/>
    <mergeCell ref="A18:D18"/>
    <mergeCell ref="A19:D19"/>
    <mergeCell ref="B20:D20"/>
    <mergeCell ref="A21:D21"/>
    <mergeCell ref="A31:D31"/>
    <mergeCell ref="B32:D32"/>
    <mergeCell ref="B33:D33"/>
    <mergeCell ref="B34:D34"/>
    <mergeCell ref="B23:D23"/>
    <mergeCell ref="B24:D24"/>
    <mergeCell ref="A26:D26"/>
    <mergeCell ref="B27:D27"/>
    <mergeCell ref="B28:D28"/>
    <mergeCell ref="B29:D29"/>
  </mergeCells>
  <conditionalFormatting sqref="B17">
    <cfRule type="expression" priority="1">
      <formula>IF(B16="Non", "a", "b")</formula>
    </cfRule>
  </conditionalFormatting>
  <dataValidations count="2" disablePrompts="0">
    <dataValidation sqref="B20:E20 B12:D12" type="none" allowBlank="1" errorStyle="stop" imeMode="noControl" operator="greaterThanOrEqual" showDropDown="0" showErrorMessage="1" showInputMessage="1"/>
    <dataValidation sqref="B9:E9" type="none" allowBlank="1" error="Saisissez un nombre entier supérieur ou égal à 0" errorStyle="stop" errorTitle="Format incorrect" imeMode="noControl" operator="greaterThanOrEqual" showDropDown="0" showErrorMessage="0" showInputMessage="0"/>
  </dataValidations>
  <printOptions headings="0" gridLines="0" horizontalCentered="1" verticalCentered="1"/>
  <pageMargins left="0.39370078740157477" right="0.39370078740157477" top="0.39370078740157477" bottom="0.39370078740157477" header="0.19685039370078738" footer="0.19685039370078738"/>
  <pageSetup paperSize="9" scale="92" fitToWidth="1" fitToHeight="0" pageOrder="downThenOver" orientation="portrait" usePrinterDefaults="1" blackAndWhite="0" draft="0" cellComments="none" useFirstPageNumber="0" errors="displayed" horizontalDpi="600" verticalDpi="600" copies="1"/>
  <headerFooter/>
  <legacyDrawing r:id="rId3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2A000A-008D-49E6-9D51-008A008600EB}" type="decimal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B15:E15</xm:sqref>
        </x14:dataValidation>
        <x14:dataValidation xr:uid="{00350070-003B-40EE-A494-003800B400B6}" type="whole" allowBlank="1" errorStyle="stop" imeMode="noControl" operator="greaterThanOrEqual" showDropDown="0" showErrorMessage="1" showInputMessage="1">
          <x14:formula1>
            <xm:f>0</xm:f>
          </x14:formula1>
          <xm:sqref>D17:E17 E12</xm:sqref>
        </x14:dataValidation>
        <x14:dataValidation xr:uid="{00B50018-00AC-4EF4-97E2-00640011007E}" type="list" allowBlank="1" errorStyle="stop" imeMode="noControl" operator="between" showDropDown="0" showErrorMessage="1" showInputMessage="1">
          <x14:formula1>
            <xm:f>"Oui,Non"</xm:f>
          </x14:formula1>
          <xm:sqref>B16:E16</xm:sqref>
        </x14:dataValidation>
        <x14:dataValidation xr:uid="{00B100BF-00E5-47C5-A927-003E00870019}" type="whole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B14:E14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90" workbookViewId="0">
      <selection activeCell="B13" activeCellId="0" sqref="B13:G13"/>
    </sheetView>
  </sheetViews>
  <sheetFormatPr baseColWidth="10" defaultColWidth="10.81640625" defaultRowHeight="12.5"/>
  <cols>
    <col customWidth="1" min="1" max="1" style="328" width="5.54296875"/>
    <col customWidth="1" min="2" max="2" style="328" width="57.1796875"/>
    <col customWidth="1" min="3" max="3" style="328" width="11.1796875"/>
    <col customWidth="1" min="4" max="4" style="328" width="7.7265625"/>
    <col customWidth="1" min="5" max="5" style="328" width="12.7265625"/>
    <col customWidth="1" min="6" max="6" style="328" width="15.7265625"/>
    <col customWidth="1" min="7" max="7" style="328" width="13.453125"/>
    <col customWidth="1" min="8" max="8" style="328" width="11.26953125"/>
    <col customWidth="1" min="9" max="9" style="328" width="10.7265625"/>
    <col customWidth="1" min="10" max="10" style="328" width="15.54296875"/>
    <col min="11" max="16384" style="328" width="10.81640625"/>
  </cols>
  <sheetData>
    <row r="1" ht="14.5">
      <c r="A1" s="329" t="str">
        <f>'[3]Synthese projet'!A1:E1</f>
        <v xml:space="preserve">REGIME D’APPUI POUR L’INNOVATION DUALE - RAPID</v>
      </c>
      <c r="B1" s="330"/>
      <c r="C1" s="330"/>
      <c r="D1" s="330"/>
      <c r="E1" s="330"/>
      <c r="F1" s="113" t="s">
        <v>52</v>
      </c>
      <c r="G1" s="114"/>
      <c r="H1" s="331" t="s">
        <v>217</v>
      </c>
      <c r="I1" s="332"/>
      <c r="J1" s="333"/>
    </row>
    <row r="2" ht="13.5">
      <c r="A2" s="330" t="s">
        <v>54</v>
      </c>
      <c r="B2" s="334"/>
      <c r="C2" s="334"/>
      <c r="D2" s="334"/>
      <c r="E2" s="334"/>
      <c r="F2" s="113" t="s">
        <v>3</v>
      </c>
      <c r="G2" s="114"/>
      <c r="H2" s="335">
        <f>Synthèse_projet!$B$5</f>
        <v>0</v>
      </c>
      <c r="I2" s="336"/>
      <c r="J2" s="337"/>
    </row>
    <row r="3" ht="16.5" customHeight="1">
      <c r="A3" s="338" t="s">
        <v>218</v>
      </c>
      <c r="B3" s="334"/>
      <c r="C3" s="334"/>
      <c r="D3" s="334"/>
      <c r="E3" s="334"/>
      <c r="F3" s="113" t="s">
        <v>14</v>
      </c>
      <c r="G3" s="114"/>
      <c r="H3" s="335">
        <f>Présentation_autre2!$B$12</f>
        <v>0</v>
      </c>
      <c r="I3" s="336"/>
      <c r="J3" s="337"/>
      <c r="K3" s="339"/>
    </row>
    <row r="4" ht="13.5" customHeight="1">
      <c r="A4" s="330"/>
      <c r="B4" s="334"/>
      <c r="C4" s="334"/>
      <c r="D4" s="334"/>
      <c r="E4" s="334"/>
      <c r="F4" s="113" t="s">
        <v>56</v>
      </c>
      <c r="G4" s="114"/>
      <c r="H4" s="335">
        <f>Présentation_autre2!$B$7</f>
        <v>0</v>
      </c>
      <c r="I4" s="336"/>
      <c r="J4" s="337"/>
    </row>
    <row r="5" s="109" customFormat="1" ht="8.1500000000000004" customHeight="1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</row>
    <row r="6" ht="13">
      <c r="A6" s="340" t="s">
        <v>57</v>
      </c>
      <c r="B6" s="341" t="s">
        <v>219</v>
      </c>
      <c r="C6" s="342"/>
      <c r="D6" s="342"/>
      <c r="E6" s="342"/>
      <c r="F6" s="342"/>
      <c r="G6" s="343"/>
      <c r="H6" s="344" t="s">
        <v>59</v>
      </c>
      <c r="I6" s="344" t="s">
        <v>60</v>
      </c>
      <c r="J6" s="344" t="s">
        <v>59</v>
      </c>
    </row>
    <row r="7" ht="13">
      <c r="A7" s="345" t="s">
        <v>61</v>
      </c>
      <c r="B7" s="346"/>
      <c r="C7" s="347"/>
      <c r="D7" s="347"/>
      <c r="E7" s="347"/>
      <c r="F7" s="347"/>
      <c r="G7" s="348"/>
      <c r="H7" s="349" t="s">
        <v>62</v>
      </c>
      <c r="I7" s="349" t="s">
        <v>63</v>
      </c>
      <c r="J7" s="349" t="s">
        <v>64</v>
      </c>
    </row>
    <row r="8" ht="13.5">
      <c r="A8" s="350" t="s">
        <v>65</v>
      </c>
      <c r="B8" s="351"/>
      <c r="C8" s="352"/>
      <c r="D8" s="352"/>
      <c r="E8" s="352"/>
      <c r="F8" s="352"/>
      <c r="G8" s="353"/>
      <c r="H8" s="354" t="s">
        <v>220</v>
      </c>
      <c r="I8" s="354" t="s">
        <v>67</v>
      </c>
      <c r="J8" s="354" t="s">
        <v>221</v>
      </c>
    </row>
    <row r="9" ht="7.5" customHeight="1">
      <c r="A9" s="330"/>
      <c r="B9" s="334"/>
      <c r="C9" s="334"/>
      <c r="D9" s="334"/>
      <c r="E9" s="334"/>
      <c r="F9" s="334"/>
      <c r="G9" s="334"/>
      <c r="H9" s="334"/>
      <c r="I9" s="334"/>
      <c r="J9" s="334"/>
    </row>
    <row r="10" ht="13.5">
      <c r="A10" s="330" t="s">
        <v>69</v>
      </c>
      <c r="B10" s="334"/>
      <c r="C10" s="334"/>
      <c r="D10" s="334"/>
      <c r="E10" s="334"/>
      <c r="F10" s="334"/>
      <c r="G10" s="334"/>
      <c r="H10" s="334"/>
      <c r="I10" s="334"/>
      <c r="J10" s="334"/>
    </row>
    <row r="11" ht="13.5">
      <c r="A11" s="355" t="s">
        <v>70</v>
      </c>
      <c r="B11" s="356"/>
      <c r="C11" s="357"/>
      <c r="D11" s="357"/>
      <c r="E11" s="357"/>
      <c r="F11" s="357"/>
      <c r="G11" s="358"/>
      <c r="H11" s="359"/>
      <c r="I11" s="360"/>
      <c r="J11" s="361">
        <f t="shared" ref="J11:J15" si="15">ROUND($H11,2)*ROUND(I11,0)</f>
        <v>0</v>
      </c>
    </row>
    <row r="12" ht="13.5">
      <c r="A12" s="355" t="s">
        <v>71</v>
      </c>
      <c r="B12" s="356"/>
      <c r="C12" s="357"/>
      <c r="D12" s="357"/>
      <c r="E12" s="357"/>
      <c r="F12" s="357"/>
      <c r="G12" s="358"/>
      <c r="H12" s="359"/>
      <c r="I12" s="360"/>
      <c r="J12" s="361">
        <f t="shared" si="15"/>
        <v>0</v>
      </c>
    </row>
    <row r="13" ht="13.5">
      <c r="A13" s="355" t="s">
        <v>72</v>
      </c>
      <c r="B13" s="356"/>
      <c r="C13" s="357"/>
      <c r="D13" s="357"/>
      <c r="E13" s="357"/>
      <c r="F13" s="357"/>
      <c r="G13" s="358"/>
      <c r="H13" s="359"/>
      <c r="I13" s="360"/>
      <c r="J13" s="361">
        <f t="shared" si="15"/>
        <v>0</v>
      </c>
    </row>
    <row r="14" ht="13.5">
      <c r="A14" s="355" t="s">
        <v>73</v>
      </c>
      <c r="B14" s="356"/>
      <c r="C14" s="357"/>
      <c r="D14" s="357"/>
      <c r="E14" s="357"/>
      <c r="F14" s="357"/>
      <c r="G14" s="358"/>
      <c r="H14" s="359"/>
      <c r="I14" s="360"/>
      <c r="J14" s="361">
        <f t="shared" si="15"/>
        <v>0</v>
      </c>
    </row>
    <row r="15" ht="13.5">
      <c r="A15" s="355" t="s">
        <v>74</v>
      </c>
      <c r="B15" s="356"/>
      <c r="C15" s="357"/>
      <c r="D15" s="357"/>
      <c r="E15" s="357"/>
      <c r="F15" s="357"/>
      <c r="G15" s="358"/>
      <c r="H15" s="359"/>
      <c r="I15" s="360"/>
      <c r="J15" s="361">
        <f t="shared" si="15"/>
        <v>0</v>
      </c>
    </row>
    <row r="16" ht="5.1500000000000004" customHeight="1">
      <c r="A16" s="362"/>
      <c r="B16" s="363"/>
      <c r="C16" s="364"/>
      <c r="D16" s="364"/>
      <c r="E16" s="364"/>
      <c r="F16" s="365"/>
      <c r="G16" s="366"/>
      <c r="H16" s="367"/>
      <c r="I16" s="366"/>
      <c r="J16" s="368"/>
    </row>
    <row r="17" ht="13.5">
      <c r="A17" s="340" t="s">
        <v>75</v>
      </c>
      <c r="B17" s="369" t="s">
        <v>76</v>
      </c>
      <c r="C17" s="370"/>
      <c r="D17" s="370"/>
      <c r="E17" s="370"/>
      <c r="F17" s="370"/>
      <c r="G17" s="371"/>
      <c r="H17" s="367"/>
      <c r="I17" s="366"/>
      <c r="J17" s="361">
        <f>SUM(J11:J15)</f>
        <v>0</v>
      </c>
    </row>
    <row r="18" s="328" customFormat="1" ht="13">
      <c r="A18" s="362"/>
      <c r="B18" s="363"/>
      <c r="C18" s="372"/>
      <c r="D18" s="373"/>
      <c r="E18" s="373"/>
      <c r="F18" s="373"/>
      <c r="G18" s="373"/>
      <c r="H18" s="373"/>
      <c r="I18" s="334"/>
      <c r="J18" s="367"/>
    </row>
    <row r="19" ht="13.5">
      <c r="A19" s="374" t="s">
        <v>77</v>
      </c>
      <c r="B19" s="334"/>
      <c r="C19" s="372"/>
      <c r="D19" s="372"/>
      <c r="E19" s="372"/>
      <c r="F19" s="372"/>
      <c r="G19" s="334"/>
      <c r="H19" s="367"/>
      <c r="I19" s="334"/>
      <c r="J19" s="367"/>
    </row>
    <row r="20" ht="46.5" customHeight="1">
      <c r="A20" s="374"/>
      <c r="B20" s="145" t="s">
        <v>78</v>
      </c>
      <c r="C20" s="166" t="s">
        <v>79</v>
      </c>
      <c r="D20" s="166" t="s">
        <v>80</v>
      </c>
      <c r="E20" s="166" t="s">
        <v>81</v>
      </c>
      <c r="F20" s="165" t="s">
        <v>82</v>
      </c>
      <c r="G20" s="166" t="s">
        <v>83</v>
      </c>
      <c r="H20" s="155"/>
      <c r="I20" s="166" t="s">
        <v>84</v>
      </c>
      <c r="J20" s="155"/>
    </row>
    <row r="21" ht="13.5">
      <c r="A21" s="355" t="s">
        <v>85</v>
      </c>
      <c r="B21" s="146"/>
      <c r="C21" s="169"/>
      <c r="D21" s="169"/>
      <c r="E21" s="170"/>
      <c r="F21" s="171"/>
      <c r="G21" s="172"/>
      <c r="H21" s="173" t="str">
        <f t="shared" ref="H21:H25" si="16">IF(B21="","",F21*D21/G21*E21/100)</f>
        <v/>
      </c>
      <c r="I21" s="174"/>
      <c r="J21" s="151">
        <f t="shared" ref="J21:J25" si="17">IFERROR(ROUND(ROUND($H21,2)*ROUND(I21,1),2), 0)</f>
        <v>0</v>
      </c>
    </row>
    <row r="22" ht="13.5">
      <c r="A22" s="355" t="s">
        <v>86</v>
      </c>
      <c r="B22" s="146"/>
      <c r="C22" s="169"/>
      <c r="D22" s="169"/>
      <c r="E22" s="170"/>
      <c r="F22" s="171"/>
      <c r="G22" s="172"/>
      <c r="H22" s="173" t="str">
        <f t="shared" si="16"/>
        <v/>
      </c>
      <c r="I22" s="174"/>
      <c r="J22" s="151">
        <f t="shared" si="17"/>
        <v>0</v>
      </c>
    </row>
    <row r="23" ht="13.5">
      <c r="A23" s="355" t="s">
        <v>87</v>
      </c>
      <c r="B23" s="146"/>
      <c r="C23" s="169"/>
      <c r="D23" s="169"/>
      <c r="E23" s="170"/>
      <c r="F23" s="171"/>
      <c r="G23" s="172"/>
      <c r="H23" s="173" t="str">
        <f t="shared" si="16"/>
        <v/>
      </c>
      <c r="I23" s="174"/>
      <c r="J23" s="151">
        <f t="shared" si="17"/>
        <v>0</v>
      </c>
    </row>
    <row r="24" ht="13.5">
      <c r="A24" s="355" t="s">
        <v>88</v>
      </c>
      <c r="B24" s="146"/>
      <c r="C24" s="169"/>
      <c r="D24" s="169"/>
      <c r="E24" s="170"/>
      <c r="F24" s="171"/>
      <c r="G24" s="172"/>
      <c r="H24" s="173" t="str">
        <f t="shared" si="16"/>
        <v/>
      </c>
      <c r="I24" s="174"/>
      <c r="J24" s="151">
        <f t="shared" si="17"/>
        <v>0</v>
      </c>
    </row>
    <row r="25" ht="13.5">
      <c r="A25" s="355" t="s">
        <v>89</v>
      </c>
      <c r="B25" s="146"/>
      <c r="C25" s="169"/>
      <c r="D25" s="169"/>
      <c r="E25" s="170"/>
      <c r="F25" s="171"/>
      <c r="G25" s="172"/>
      <c r="H25" s="173" t="str">
        <f t="shared" si="16"/>
        <v/>
      </c>
      <c r="I25" s="174"/>
      <c r="J25" s="151">
        <f t="shared" si="17"/>
        <v>0</v>
      </c>
    </row>
    <row r="26" ht="5.1500000000000004" customHeight="1">
      <c r="A26" s="362"/>
      <c r="B26" s="363"/>
      <c r="C26" s="372"/>
      <c r="D26" s="372"/>
      <c r="E26" s="372"/>
      <c r="F26" s="375"/>
      <c r="G26" s="366"/>
      <c r="H26" s="367"/>
      <c r="I26" s="376"/>
      <c r="J26" s="368"/>
    </row>
    <row r="27" ht="13.5">
      <c r="A27" s="355" t="s">
        <v>90</v>
      </c>
      <c r="B27" s="369" t="s">
        <v>76</v>
      </c>
      <c r="C27" s="370"/>
      <c r="D27" s="370"/>
      <c r="E27" s="370"/>
      <c r="F27" s="370"/>
      <c r="G27" s="371"/>
      <c r="H27" s="367"/>
      <c r="I27" s="376"/>
      <c r="J27" s="361">
        <f>SUM(J21:J25)</f>
        <v>0</v>
      </c>
    </row>
    <row r="28" ht="13">
      <c r="A28" s="362"/>
      <c r="B28" s="363"/>
      <c r="C28" s="372"/>
      <c r="D28" s="372"/>
      <c r="E28" s="372"/>
      <c r="F28" s="375"/>
      <c r="G28" s="366"/>
      <c r="H28" s="367"/>
      <c r="I28" s="376"/>
      <c r="J28" s="368"/>
    </row>
    <row r="29" ht="13.5">
      <c r="A29" s="374" t="s">
        <v>91</v>
      </c>
      <c r="B29" s="334"/>
      <c r="C29" s="372"/>
      <c r="D29" s="372"/>
      <c r="E29" s="372"/>
      <c r="F29" s="372"/>
      <c r="G29" s="366"/>
      <c r="H29" s="367"/>
      <c r="I29" s="376"/>
      <c r="J29" s="368"/>
    </row>
    <row r="30" ht="13.5">
      <c r="A30" s="355" t="s">
        <v>92</v>
      </c>
      <c r="B30" s="146"/>
      <c r="C30" s="147"/>
      <c r="D30" s="147"/>
      <c r="E30" s="147"/>
      <c r="F30" s="147"/>
      <c r="G30" s="148"/>
      <c r="H30" s="367"/>
      <c r="I30" s="376"/>
      <c r="J30" s="359"/>
    </row>
    <row r="31" ht="13.5">
      <c r="A31" s="355" t="s">
        <v>93</v>
      </c>
      <c r="B31" s="146"/>
      <c r="C31" s="147"/>
      <c r="D31" s="147"/>
      <c r="E31" s="147"/>
      <c r="F31" s="147"/>
      <c r="G31" s="148"/>
      <c r="H31" s="367"/>
      <c r="I31" s="376"/>
      <c r="J31" s="359"/>
    </row>
    <row r="32" ht="13.5">
      <c r="A32" s="355" t="s">
        <v>94</v>
      </c>
      <c r="B32" s="146"/>
      <c r="C32" s="147"/>
      <c r="D32" s="147"/>
      <c r="E32" s="147"/>
      <c r="F32" s="147"/>
      <c r="G32" s="148"/>
      <c r="H32" s="367"/>
      <c r="I32" s="376"/>
      <c r="J32" s="359"/>
    </row>
    <row r="33" ht="13.5">
      <c r="A33" s="355" t="s">
        <v>95</v>
      </c>
      <c r="B33" s="146"/>
      <c r="C33" s="147"/>
      <c r="D33" s="147"/>
      <c r="E33" s="147"/>
      <c r="F33" s="147"/>
      <c r="G33" s="148"/>
      <c r="H33" s="367"/>
      <c r="I33" s="376"/>
      <c r="J33" s="359"/>
    </row>
    <row r="34" ht="13.5">
      <c r="A34" s="355" t="s">
        <v>96</v>
      </c>
      <c r="B34" s="146"/>
      <c r="C34" s="147"/>
      <c r="D34" s="147"/>
      <c r="E34" s="147"/>
      <c r="F34" s="147"/>
      <c r="G34" s="148"/>
      <c r="H34" s="367"/>
      <c r="I34" s="376"/>
      <c r="J34" s="359"/>
    </row>
    <row r="35" ht="5.1500000000000004" customHeight="1">
      <c r="A35" s="362"/>
      <c r="B35" s="363"/>
      <c r="C35" s="372"/>
      <c r="D35" s="372"/>
      <c r="E35" s="372"/>
      <c r="F35" s="375"/>
      <c r="G35" s="366"/>
      <c r="H35" s="367"/>
      <c r="I35" s="376"/>
      <c r="J35" s="368"/>
    </row>
    <row r="36" ht="13.5">
      <c r="A36" s="355" t="s">
        <v>97</v>
      </c>
      <c r="B36" s="331" t="s">
        <v>76</v>
      </c>
      <c r="C36" s="377"/>
      <c r="D36" s="377"/>
      <c r="E36" s="377"/>
      <c r="F36" s="377"/>
      <c r="G36" s="378"/>
      <c r="H36" s="367"/>
      <c r="I36" s="376"/>
      <c r="J36" s="361">
        <f t="array" ref="J36">SUM(ROUND(J30:J34,2))</f>
        <v>0</v>
      </c>
    </row>
    <row r="37" ht="13">
      <c r="A37" s="362"/>
      <c r="B37" s="363"/>
      <c r="C37" s="372"/>
      <c r="D37" s="372"/>
      <c r="E37" s="372"/>
      <c r="F37" s="375"/>
      <c r="G37" s="366"/>
      <c r="H37" s="367"/>
      <c r="I37" s="376"/>
      <c r="J37" s="368"/>
    </row>
    <row r="38" ht="13.5">
      <c r="A38" s="374" t="s">
        <v>98</v>
      </c>
      <c r="B38" s="334"/>
      <c r="C38" s="372"/>
      <c r="D38" s="372"/>
      <c r="E38" s="372"/>
      <c r="F38" s="372"/>
      <c r="G38" s="334"/>
      <c r="H38" s="367"/>
      <c r="I38" s="334"/>
      <c r="J38" s="367"/>
    </row>
    <row r="39" ht="13.5">
      <c r="A39" s="355" t="s">
        <v>99</v>
      </c>
      <c r="B39" s="146"/>
      <c r="C39" s="147"/>
      <c r="D39" s="147"/>
      <c r="E39" s="147"/>
      <c r="F39" s="147"/>
      <c r="G39" s="148"/>
      <c r="H39" s="367"/>
      <c r="I39" s="334"/>
      <c r="J39" s="149"/>
    </row>
    <row r="40" ht="13.5">
      <c r="A40" s="355" t="s">
        <v>100</v>
      </c>
      <c r="B40" s="146"/>
      <c r="C40" s="147"/>
      <c r="D40" s="147"/>
      <c r="E40" s="147"/>
      <c r="F40" s="147"/>
      <c r="G40" s="148"/>
      <c r="H40" s="367"/>
      <c r="I40" s="334"/>
      <c r="J40" s="149"/>
    </row>
    <row r="41" ht="13.5">
      <c r="A41" s="355" t="s">
        <v>101</v>
      </c>
      <c r="B41" s="146"/>
      <c r="C41" s="147"/>
      <c r="D41" s="147"/>
      <c r="E41" s="147"/>
      <c r="F41" s="147"/>
      <c r="G41" s="148"/>
      <c r="H41" s="367"/>
      <c r="I41" s="334"/>
      <c r="J41" s="359"/>
    </row>
    <row r="42" ht="13.5">
      <c r="A42" s="355" t="s">
        <v>102</v>
      </c>
      <c r="B42" s="146"/>
      <c r="C42" s="147"/>
      <c r="D42" s="147"/>
      <c r="E42" s="147"/>
      <c r="F42" s="147"/>
      <c r="G42" s="148"/>
      <c r="H42" s="367"/>
      <c r="I42" s="334"/>
      <c r="J42" s="359"/>
    </row>
    <row r="43" ht="13.5">
      <c r="A43" s="355" t="s">
        <v>103</v>
      </c>
      <c r="B43" s="146"/>
      <c r="C43" s="147"/>
      <c r="D43" s="147"/>
      <c r="E43" s="147"/>
      <c r="F43" s="147"/>
      <c r="G43" s="148"/>
      <c r="H43" s="367"/>
      <c r="I43" s="334"/>
      <c r="J43" s="359"/>
    </row>
    <row r="44" ht="5.1500000000000004" customHeight="1">
      <c r="A44" s="362"/>
      <c r="B44" s="363"/>
      <c r="C44" s="372"/>
      <c r="D44" s="372"/>
      <c r="E44" s="372"/>
      <c r="F44" s="375"/>
      <c r="G44" s="366"/>
      <c r="H44" s="367"/>
      <c r="I44" s="334"/>
      <c r="J44" s="368"/>
    </row>
    <row r="45" ht="13.5">
      <c r="A45" s="355" t="s">
        <v>104</v>
      </c>
      <c r="B45" s="331" t="s">
        <v>76</v>
      </c>
      <c r="C45" s="377"/>
      <c r="D45" s="377"/>
      <c r="E45" s="377"/>
      <c r="F45" s="377"/>
      <c r="G45" s="378"/>
      <c r="H45" s="367"/>
      <c r="I45" s="334"/>
      <c r="J45" s="361">
        <f t="array" ref="J45">SUM(ROUND(J39:J43,2))</f>
        <v>0</v>
      </c>
    </row>
    <row r="46" ht="13">
      <c r="A46" s="330"/>
      <c r="B46" s="334"/>
      <c r="C46" s="372"/>
      <c r="D46" s="372"/>
      <c r="E46" s="372"/>
      <c r="F46" s="372"/>
      <c r="G46" s="334"/>
      <c r="H46" s="367"/>
      <c r="I46" s="334"/>
      <c r="J46" s="367"/>
    </row>
    <row r="47" ht="13.5">
      <c r="A47" s="374" t="s">
        <v>105</v>
      </c>
      <c r="B47" s="334"/>
      <c r="C47" s="372"/>
      <c r="D47" s="372"/>
      <c r="E47" s="372"/>
      <c r="F47" s="372"/>
      <c r="G47" s="334"/>
      <c r="H47" s="367"/>
      <c r="I47" s="334"/>
      <c r="J47" s="367"/>
    </row>
    <row r="48" ht="13.5">
      <c r="A48" s="355" t="s">
        <v>106</v>
      </c>
      <c r="B48" s="356"/>
      <c r="C48" s="357"/>
      <c r="D48" s="357"/>
      <c r="E48" s="357"/>
      <c r="F48" s="357"/>
      <c r="G48" s="358"/>
      <c r="H48" s="367"/>
      <c r="I48" s="334"/>
      <c r="J48" s="359"/>
    </row>
    <row r="49" ht="13.5">
      <c r="A49" s="355" t="s">
        <v>107</v>
      </c>
      <c r="B49" s="356"/>
      <c r="C49" s="357"/>
      <c r="D49" s="357"/>
      <c r="E49" s="357"/>
      <c r="F49" s="357"/>
      <c r="G49" s="358"/>
      <c r="H49" s="367"/>
      <c r="I49" s="334"/>
      <c r="J49" s="359"/>
    </row>
    <row r="50" ht="13.5">
      <c r="A50" s="355" t="s">
        <v>108</v>
      </c>
      <c r="B50" s="356"/>
      <c r="C50" s="357"/>
      <c r="D50" s="357"/>
      <c r="E50" s="357"/>
      <c r="F50" s="357"/>
      <c r="G50" s="358"/>
      <c r="H50" s="367"/>
      <c r="I50" s="334"/>
      <c r="J50" s="359"/>
    </row>
    <row r="51" ht="13.5">
      <c r="A51" s="355" t="s">
        <v>109</v>
      </c>
      <c r="B51" s="356"/>
      <c r="C51" s="357"/>
      <c r="D51" s="357"/>
      <c r="E51" s="357"/>
      <c r="F51" s="357"/>
      <c r="G51" s="358"/>
      <c r="H51" s="367"/>
      <c r="I51" s="334"/>
      <c r="J51" s="359"/>
    </row>
    <row r="52" ht="13.5">
      <c r="A52" s="355" t="s">
        <v>110</v>
      </c>
      <c r="B52" s="356"/>
      <c r="C52" s="357"/>
      <c r="D52" s="357"/>
      <c r="E52" s="357"/>
      <c r="F52" s="357"/>
      <c r="G52" s="358"/>
      <c r="H52" s="367"/>
      <c r="I52" s="334"/>
      <c r="J52" s="359"/>
    </row>
    <row r="53" ht="5.1500000000000004" customHeight="1">
      <c r="A53" s="362"/>
      <c r="B53" s="363"/>
      <c r="C53" s="372"/>
      <c r="D53" s="372"/>
      <c r="E53" s="372"/>
      <c r="F53" s="366"/>
      <c r="G53" s="366"/>
      <c r="H53" s="367"/>
      <c r="I53" s="334"/>
      <c r="J53" s="368"/>
    </row>
    <row r="54" ht="13.5">
      <c r="A54" s="355" t="s">
        <v>111</v>
      </c>
      <c r="B54" s="331" t="s">
        <v>76</v>
      </c>
      <c r="C54" s="377"/>
      <c r="D54" s="377"/>
      <c r="E54" s="377"/>
      <c r="F54" s="377"/>
      <c r="G54" s="378"/>
      <c r="H54" s="367"/>
      <c r="I54" s="334"/>
      <c r="J54" s="361">
        <f t="array" ref="J54">SUM(ROUND(J48:J52,2))</f>
        <v>0</v>
      </c>
    </row>
    <row r="55" ht="13">
      <c r="A55" s="330"/>
      <c r="B55" s="334"/>
      <c r="C55" s="374"/>
      <c r="D55" s="374"/>
      <c r="E55" s="374"/>
      <c r="F55" s="334"/>
      <c r="G55" s="334"/>
      <c r="H55" s="367"/>
      <c r="I55" s="334"/>
      <c r="J55" s="367"/>
    </row>
    <row r="56" ht="13.5">
      <c r="A56" s="374" t="s">
        <v>222</v>
      </c>
      <c r="B56" s="334"/>
      <c r="C56" s="334"/>
      <c r="D56" s="334"/>
      <c r="E56" s="334"/>
      <c r="F56" s="334"/>
      <c r="G56" s="334"/>
      <c r="H56" s="367"/>
      <c r="I56" s="334"/>
      <c r="J56" s="367"/>
    </row>
    <row r="57" ht="13.5">
      <c r="A57" s="355" t="s">
        <v>114</v>
      </c>
      <c r="B57" s="379" t="s">
        <v>223</v>
      </c>
      <c r="C57" s="380"/>
      <c r="D57" s="380"/>
      <c r="E57" s="380"/>
      <c r="F57" s="380"/>
      <c r="G57" s="381"/>
      <c r="H57" s="368"/>
      <c r="I57" s="366"/>
      <c r="J57" s="361">
        <f>ROUND(J27*0.04,2)</f>
        <v>0</v>
      </c>
    </row>
    <row r="58" ht="13.5">
      <c r="A58" s="355" t="s">
        <v>115</v>
      </c>
      <c r="B58" s="379" t="s">
        <v>224</v>
      </c>
      <c r="C58" s="380"/>
      <c r="D58" s="380"/>
      <c r="E58" s="380"/>
      <c r="F58" s="380"/>
      <c r="G58" s="381"/>
      <c r="H58" s="368"/>
      <c r="I58" s="366"/>
      <c r="J58" s="361">
        <f>ROUND((J17+J36+J45+J54)*0.08,2)</f>
        <v>0</v>
      </c>
    </row>
    <row r="59" ht="5.1500000000000004" customHeight="1">
      <c r="A59" s="362"/>
      <c r="B59" s="363"/>
      <c r="C59" s="374"/>
      <c r="D59" s="374"/>
      <c r="E59" s="374"/>
      <c r="F59" s="382"/>
      <c r="G59" s="366"/>
      <c r="H59" s="334"/>
      <c r="I59" s="366"/>
      <c r="J59" s="368"/>
    </row>
    <row r="60" ht="13.5">
      <c r="A60" s="355" t="s">
        <v>119</v>
      </c>
      <c r="B60" s="331" t="s">
        <v>76</v>
      </c>
      <c r="C60" s="377"/>
      <c r="D60" s="377"/>
      <c r="E60" s="377"/>
      <c r="F60" s="377"/>
      <c r="G60" s="378"/>
      <c r="H60" s="334"/>
      <c r="I60" s="366"/>
      <c r="J60" s="361">
        <f>+J57+J58</f>
        <v>0</v>
      </c>
    </row>
    <row r="61" ht="13.5">
      <c r="A61" s="330"/>
      <c r="B61" s="334"/>
      <c r="C61" s="374"/>
      <c r="D61" s="374"/>
      <c r="E61" s="374"/>
      <c r="F61" s="330"/>
      <c r="G61" s="334"/>
      <c r="H61" s="334"/>
      <c r="I61" s="334"/>
      <c r="J61" s="367"/>
    </row>
    <row r="62" ht="13.5">
      <c r="A62" s="355" t="s">
        <v>134</v>
      </c>
      <c r="B62" s="369"/>
      <c r="C62" s="383" t="s">
        <v>135</v>
      </c>
      <c r="D62" s="370"/>
      <c r="E62" s="370"/>
      <c r="F62" s="370"/>
      <c r="G62" s="384" t="s">
        <v>225</v>
      </c>
      <c r="H62" s="334"/>
      <c r="I62" s="334"/>
      <c r="J62" s="361">
        <f>J60+J54+J45+J36+J27+J17</f>
        <v>0</v>
      </c>
    </row>
    <row r="63" ht="13">
      <c r="A63" s="362"/>
      <c r="B63" s="363"/>
      <c r="C63" s="334"/>
      <c r="D63" s="334"/>
      <c r="E63" s="334"/>
      <c r="F63" s="334"/>
      <c r="G63" s="334"/>
      <c r="H63" s="334"/>
      <c r="I63" s="334"/>
      <c r="J63" s="334"/>
    </row>
    <row r="64">
      <c r="A64" s="334" t="s">
        <v>226</v>
      </c>
      <c r="B64" s="334"/>
      <c r="C64" s="334"/>
      <c r="D64" s="334"/>
      <c r="E64" s="334"/>
      <c r="F64" s="334"/>
      <c r="G64" s="334"/>
      <c r="H64" s="334"/>
      <c r="I64" s="334"/>
      <c r="J64" s="334"/>
    </row>
    <row r="65">
      <c r="A65" s="334" t="s">
        <v>227</v>
      </c>
      <c r="B65" s="334"/>
      <c r="C65" s="334"/>
      <c r="D65" s="334"/>
      <c r="E65" s="334"/>
      <c r="F65" s="334"/>
      <c r="G65" s="334"/>
      <c r="H65" s="334"/>
      <c r="I65" s="334"/>
      <c r="J65" s="334"/>
    </row>
    <row r="66">
      <c r="A66" s="334" t="s">
        <v>228</v>
      </c>
      <c r="B66" s="334"/>
      <c r="C66" s="334"/>
      <c r="D66" s="334"/>
      <c r="E66" s="334"/>
      <c r="F66" s="334"/>
      <c r="G66" s="334"/>
      <c r="H66" s="334"/>
      <c r="I66" s="334"/>
      <c r="J66" s="334"/>
    </row>
    <row r="67">
      <c r="A67" s="334" t="s">
        <v>229</v>
      </c>
      <c r="B67" s="334"/>
      <c r="C67" s="334"/>
      <c r="D67" s="334"/>
      <c r="E67" s="334"/>
      <c r="F67" s="334"/>
      <c r="G67" s="334"/>
      <c r="H67" s="334"/>
      <c r="I67" s="334"/>
      <c r="J67" s="334"/>
    </row>
    <row r="68">
      <c r="A68" s="334" t="s">
        <v>230</v>
      </c>
      <c r="B68" s="334"/>
      <c r="C68" s="334"/>
      <c r="D68" s="334"/>
      <c r="E68" s="334"/>
      <c r="F68" s="334"/>
      <c r="G68" s="334"/>
      <c r="H68" s="334"/>
      <c r="I68" s="334"/>
      <c r="J68" s="334"/>
    </row>
  </sheetData>
  <sheetProtection algorithmName="SHA-512" hashValue="VVA/P6IXG9wTNSAOR9r+LBVQ84a5L57+5AXxLvP+dmaErIBWNZWeXiAWmm+gMSMFl4Vpgeicfty0oM1KnnCJtg==" saltValue="fOqf7GmB+c59MbZ1JFlUkw==" spinCount="100000" autoFilter="1" deleteColumns="1" deleteRows="1" formatCells="1" formatColumns="1" formatRows="1" insertColumns="1" insertHyperlinks="1" insertRows="1" objects="0" pivotTables="1" scenarios="0" selectLockedCells="1" selectUnlockedCells="0" sheet="1" sort="1"/>
  <protectedRanges>
    <protectedRange name="Plage7" sqref="H21:H25"/>
    <protectedRange name="Plage1_1_2" sqref="J20 H20"/>
    <protectedRange name="Plage1_7_1_1" sqref="H3"/>
    <protectedRange name="Plage1_1_1" sqref="A1"/>
    <protectedRange name="Plage1_1" sqref="F4"/>
    <protectedRange name="Plage1" sqref="F3"/>
    <protectedRange name="Plage1_3" sqref="A5:J5"/>
  </protectedRanges>
  <mergeCells count="35">
    <mergeCell ref="F1:G1"/>
    <mergeCell ref="H1:J1"/>
    <mergeCell ref="F2:G2"/>
    <mergeCell ref="H2:J2"/>
    <mergeCell ref="F3:G3"/>
    <mergeCell ref="H3:J3"/>
    <mergeCell ref="B33:G33"/>
    <mergeCell ref="F4:G4"/>
    <mergeCell ref="H4:J4"/>
    <mergeCell ref="B6:G8"/>
    <mergeCell ref="B11:G11"/>
    <mergeCell ref="B12:G12"/>
    <mergeCell ref="B13:G13"/>
    <mergeCell ref="B14:G14"/>
    <mergeCell ref="B15:G15"/>
    <mergeCell ref="B30:G30"/>
    <mergeCell ref="B31:G31"/>
    <mergeCell ref="B32:G32"/>
    <mergeCell ref="B51:G51"/>
    <mergeCell ref="B34:G34"/>
    <mergeCell ref="B36:G36"/>
    <mergeCell ref="B39:G39"/>
    <mergeCell ref="B40:G40"/>
    <mergeCell ref="B41:G41"/>
    <mergeCell ref="B42:G42"/>
    <mergeCell ref="B43:G43"/>
    <mergeCell ref="B45:G45"/>
    <mergeCell ref="B48:G48"/>
    <mergeCell ref="B49:G49"/>
    <mergeCell ref="B50:G50"/>
    <mergeCell ref="B52:G52"/>
    <mergeCell ref="B54:G54"/>
    <mergeCell ref="B57:G57"/>
    <mergeCell ref="B58:G58"/>
    <mergeCell ref="B60:G60"/>
  </mergeCells>
  <dataValidations count="1" disablePrompts="0">
    <dataValidation sqref="H3:J3" type="none" allowBlank="1" errorStyle="stop" imeMode="noControl" operator="greaterThanOrEqual" showDropDown="0" showErrorMessage="1" showInputMessage="1"/>
  </dataValidations>
  <printOptions headings="0" gridLines="0" horizontalCentered="1"/>
  <pageMargins left="0.19685039370078738" right="0.19685039370078738" top="0.39370078740157477" bottom="0.39370078740157477" header="0.39370078740157477" footer="0.39370078740157477"/>
  <pageSetup paperSize="9" scale="67" fitToWidth="1" fitToHeight="1" pageOrder="downThenOver" orientation="portrait" usePrinterDefaults="1" blackAndWhite="0" draft="0" cellComments="none" useFirstPageNumber="0" errors="displayed" horizontalDpi="600" verticalDpi="0" copies="1"/>
  <headerFooter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75" workbookViewId="0">
      <selection activeCell="I9" activeCellId="0" sqref="I9"/>
    </sheetView>
  </sheetViews>
  <sheetFormatPr baseColWidth="10" defaultColWidth="11.453125" defaultRowHeight="12.5"/>
  <cols>
    <col customWidth="1" min="1" max="1" style="45" width="25.54296875"/>
    <col customWidth="1" min="2" max="2" style="45" width="33.1796875"/>
    <col customWidth="1" min="3" max="3" style="45" width="20.1796875"/>
    <col customWidth="1" min="4" max="4" style="45" width="26.1796875"/>
    <col customWidth="1" min="5" max="5" style="45" width="5.54296875"/>
    <col customWidth="1" hidden="1" min="6" max="7" style="46" width="2"/>
    <col customWidth="1" hidden="1" min="8" max="8" style="47" width="36.453125"/>
    <col bestFit="1" customWidth="1" min="9" max="9" style="48" width="62.453125"/>
    <col min="10" max="16384" style="45" width="11.453125"/>
  </cols>
  <sheetData>
    <row r="1" ht="18" customHeight="1">
      <c r="A1" s="3" t="str">
        <f>Synthèse_projet!A1:E1</f>
        <v xml:space="preserve">REGIME D’APPUI AUX PME POUR L’INNOVATION DUALE - RAPID</v>
      </c>
      <c r="B1" s="3"/>
      <c r="C1" s="3"/>
      <c r="D1" s="3"/>
      <c r="E1" s="3"/>
      <c r="I1" s="5" t="s">
        <v>1</v>
      </c>
    </row>
    <row r="3" ht="15.5">
      <c r="A3" s="49" t="s">
        <v>24</v>
      </c>
      <c r="B3" s="50"/>
      <c r="C3" s="50"/>
      <c r="D3" s="51"/>
      <c r="E3" s="52"/>
    </row>
    <row r="4" ht="13">
      <c r="A4" s="53" t="s">
        <v>25</v>
      </c>
      <c r="B4" s="54"/>
      <c r="C4" s="54"/>
      <c r="D4" s="55"/>
      <c r="E4" s="56"/>
      <c r="I4" s="1"/>
    </row>
    <row r="5">
      <c r="I5" s="1" t="s">
        <v>15</v>
      </c>
    </row>
    <row r="6" ht="31.5" customHeight="1">
      <c r="A6" s="57" t="s">
        <v>3</v>
      </c>
      <c r="B6" s="58" t="str">
        <f>IF(Synthèse_projet!B5="","",Synthèse_projet!B5)</f>
        <v/>
      </c>
      <c r="C6" s="59" t="e">
        <f>IF((Synthèse_projet!#REF!)="", "&lt;&lt; Le code SIREN doit être saisi dans le premier onglet","")</f>
        <v>#REF!</v>
      </c>
      <c r="D6" s="60" t="e">
        <f>IF((Synthèse_projet!#REF!)="", "&lt;&lt; Le code SIREN doit être saisi dans le premier onglet","")</f>
        <v>#REF!</v>
      </c>
      <c r="E6" s="61"/>
      <c r="I6" s="12" t="str">
        <f>IF(OR(LEFT(B6,1)="",LEFT(B6,1)=" "),"&lt;&lt; L'acronyme doit être saisi dans le premier onglet","")</f>
        <v xml:space="preserve">&lt;&lt; L'acronyme doit être saisi dans le premier onglet</v>
      </c>
    </row>
    <row r="7" ht="30" customHeight="1">
      <c r="A7" s="57" t="s">
        <v>26</v>
      </c>
      <c r="B7" s="58"/>
      <c r="C7" s="59"/>
      <c r="D7" s="60"/>
      <c r="E7" s="62"/>
      <c r="I7" s="12" t="str">
        <f>IF(OR(LEFT(B7,1)="",LEFT(B7,1)=" "),"&lt;&lt; Saisir le nom du partenaire du projet","")</f>
        <v xml:space="preserve">&lt;&lt; Saisir le nom du partenaire du projet</v>
      </c>
    </row>
    <row r="8" ht="29.25" customHeight="1">
      <c r="A8" s="57" t="s">
        <v>27</v>
      </c>
      <c r="B8" s="63"/>
      <c r="C8" s="37"/>
      <c r="D8" s="38"/>
      <c r="E8" s="62"/>
      <c r="I8" s="12" t="str">
        <f>IF(OR(LEFT(B8,1)="",LEFT(B8,1)=" "),"&lt;&lt; Saisir l'adresse complète : rue, code postal et ville","")</f>
        <v xml:space="preserve">&lt;&lt; Saisir l'adresse complète : rue, code postal et ville</v>
      </c>
    </row>
    <row r="9" ht="29.25" customHeight="1">
      <c r="A9" s="57" t="s">
        <v>28</v>
      </c>
      <c r="B9" s="36"/>
      <c r="C9" s="37"/>
      <c r="D9" s="38"/>
      <c r="E9" s="62"/>
    </row>
    <row r="10" ht="29.25" customHeight="1">
      <c r="A10" s="57" t="s">
        <v>29</v>
      </c>
      <c r="B10" s="36"/>
      <c r="C10" s="37"/>
      <c r="D10" s="38"/>
      <c r="E10" s="62"/>
    </row>
    <row r="11" ht="27.75" customHeight="1">
      <c r="A11" s="57" t="s">
        <v>30</v>
      </c>
      <c r="B11" s="64"/>
      <c r="C11" s="65"/>
      <c r="D11" s="66"/>
      <c r="E11" s="67"/>
    </row>
    <row r="12" ht="33" customHeight="1">
      <c r="A12" s="57" t="s">
        <v>14</v>
      </c>
      <c r="B12" s="68" t="str">
        <f>IF(Synthèse_projet!B20="","",Synthèse_projet!B20)</f>
        <v/>
      </c>
      <c r="C12" s="69" t="e">
        <f>IF((Synthèse_projet!#REF!)="", "&lt;&lt; Le code SIREN doit être saisi dans le premier onglet","")</f>
        <v>#REF!</v>
      </c>
      <c r="D12" s="70" t="e">
        <f>IF((Synthèse_projet!#REF!)="", "&lt;&lt; Le code SIREN doit être saisi dans le premier onglet","")</f>
        <v>#REF!</v>
      </c>
      <c r="E12" s="71"/>
      <c r="I12" s="12" t="str">
        <f>IF(LEN(B12)&lt;&gt;9," &lt;&lt; Le code SIREN doit être saisi dans le premier onglet","")</f>
        <v xml:space="preserve"> &lt;&lt; Le code SIREN doit être saisi dans le premier onglet</v>
      </c>
    </row>
    <row r="13" ht="31.5" customHeight="1">
      <c r="A13" s="57" t="s">
        <v>31</v>
      </c>
      <c r="B13" s="72"/>
      <c r="C13" s="57" t="s">
        <v>32</v>
      </c>
      <c r="D13" s="72"/>
      <c r="E13" s="62"/>
      <c r="I13" s="73"/>
      <c r="J13" s="74"/>
      <c r="K13" s="74"/>
    </row>
    <row r="14" ht="28.5" customHeight="1">
      <c r="A14" s="57" t="s">
        <v>33</v>
      </c>
      <c r="B14" s="75"/>
      <c r="C14" s="76"/>
      <c r="D14" s="77"/>
      <c r="E14" s="78"/>
    </row>
    <row r="15" ht="29.25" customHeight="1">
      <c r="A15" s="57" t="s">
        <v>34</v>
      </c>
      <c r="B15" s="79"/>
      <c r="C15" s="80"/>
      <c r="D15" s="81"/>
      <c r="E15" s="82"/>
      <c r="F15" s="83" t="str">
        <f>IF(AND(B16="Oui", OR(B17="", B17=" ")),"0","1")</f>
        <v>1</v>
      </c>
      <c r="G15" s="83" t="str">
        <f>IF(AND(B16="Oui", D17&lt;B14),"0","1")</f>
        <v>1</v>
      </c>
      <c r="H15" s="84" t="s">
        <v>35</v>
      </c>
      <c r="I15" s="85" t="str">
        <f>IF(B15="","&lt;&lt; en MILLIERS d'euros (k€) ou vide si pas de CA","")</f>
        <v xml:space="preserve">&lt;&lt; en MILLIERS d'euros (k€) ou vide si pas de CA</v>
      </c>
    </row>
    <row r="16" ht="24.75" customHeight="1">
      <c r="A16" s="86" t="s">
        <v>36</v>
      </c>
      <c r="B16" s="36"/>
      <c r="C16" s="87"/>
      <c r="D16" s="88"/>
      <c r="E16" s="67"/>
      <c r="F16" s="83" t="str">
        <f>IF(AND(B16="Non", OR(B17="", B17=" ")),"1","0")</f>
        <v>0</v>
      </c>
      <c r="G16" s="83" t="str">
        <f>IF(AND(B16="Non", OR(D17="", D17=" ")),"1","0")</f>
        <v>0</v>
      </c>
      <c r="H16" s="84" t="s">
        <v>37</v>
      </c>
      <c r="I16" s="85"/>
    </row>
    <row r="17" ht="39" customHeight="1">
      <c r="A17" s="86" t="s">
        <v>38</v>
      </c>
      <c r="B17" s="43"/>
      <c r="C17" s="57" t="s">
        <v>39</v>
      </c>
      <c r="D17" s="89"/>
      <c r="E17" s="74"/>
      <c r="I17" s="12" t="str">
        <f>IF(B16="Non",(IF(OR(F16="0",G16="0"),"&lt;&lt; les cellules doivent être vides","")),(IF(AND(B16="Oui",OR(B17="",B17=" "))," &lt;&lt; Préciser le groupe d'appartenance",IF(AND(B16="Oui",D17&lt;B14)," &lt;&lt; L'effectif groupe doit être &gt; à l'effectif porteur/partenaire",""))))</f>
        <v/>
      </c>
    </row>
    <row r="18" s="47" customFormat="1" ht="24.75" customHeight="1">
      <c r="A18" s="90" t="s">
        <v>40</v>
      </c>
      <c r="B18" s="90"/>
      <c r="C18" s="90"/>
      <c r="D18" s="90"/>
      <c r="E18" s="91"/>
      <c r="F18" s="46"/>
      <c r="G18" s="92"/>
      <c r="H18" s="47"/>
      <c r="I18" s="48"/>
      <c r="J18" s="47"/>
      <c r="K18" s="47"/>
      <c r="L18" s="47"/>
      <c r="M18" s="47"/>
      <c r="N18" s="47"/>
      <c r="O18" s="47"/>
      <c r="P18" s="47"/>
      <c r="Q18" s="47"/>
      <c r="R18" s="47"/>
    </row>
    <row r="19" ht="32.25" customHeight="1">
      <c r="A19" s="43" t="s">
        <v>15</v>
      </c>
      <c r="B19" s="93"/>
      <c r="C19" s="93"/>
      <c r="D19" s="93"/>
      <c r="E19" s="67"/>
    </row>
    <row r="20" ht="32.25" customHeight="1">
      <c r="A20" s="57" t="s">
        <v>41</v>
      </c>
      <c r="B20" s="94"/>
      <c r="C20" s="94"/>
      <c r="D20" s="95"/>
      <c r="E20" s="71"/>
      <c r="I20" s="12" t="str">
        <f>IF(LEN(B20)&lt;&gt;14," &lt;&lt; Le code SIRET doit contenir 14 caractères","")</f>
        <v xml:space="preserve"> &lt;&lt; Le code SIRET doit contenir 14 caractères</v>
      </c>
    </row>
    <row r="21" s="96" customFormat="1" ht="17.25" customHeight="1">
      <c r="A21" s="57" t="s">
        <v>42</v>
      </c>
      <c r="B21" s="57"/>
      <c r="C21" s="57"/>
      <c r="D21" s="57"/>
      <c r="E21" s="97"/>
      <c r="F21" s="98"/>
      <c r="G21" s="98"/>
      <c r="H21" s="99"/>
      <c r="I21" s="1"/>
      <c r="J21" s="96"/>
      <c r="K21" s="96"/>
      <c r="L21" s="96"/>
      <c r="M21" s="96"/>
      <c r="N21" s="96"/>
      <c r="O21" s="96"/>
      <c r="P21" s="96"/>
      <c r="Q21" s="96"/>
      <c r="R21" s="96"/>
    </row>
    <row r="22" ht="17.25" customHeight="1">
      <c r="A22" s="57" t="s">
        <v>43</v>
      </c>
      <c r="B22" s="36"/>
      <c r="C22" s="37"/>
      <c r="D22" s="38"/>
      <c r="E22" s="62"/>
      <c r="F22" s="98"/>
    </row>
    <row r="23" ht="17.25" customHeight="1">
      <c r="A23" s="57" t="s">
        <v>44</v>
      </c>
      <c r="B23" s="100"/>
      <c r="C23" s="101"/>
      <c r="D23" s="101"/>
      <c r="E23" s="102"/>
      <c r="F23" s="103">
        <f>LEN(B25)</f>
        <v>0</v>
      </c>
      <c r="G23" s="103">
        <f>LEN(D25)</f>
        <v>0</v>
      </c>
      <c r="H23" s="99" t="s">
        <v>45</v>
      </c>
    </row>
    <row r="24" ht="17.25" customHeight="1">
      <c r="A24" s="57" t="s">
        <v>46</v>
      </c>
      <c r="B24" s="100"/>
      <c r="C24" s="101"/>
      <c r="D24" s="101"/>
      <c r="E24" s="102"/>
      <c r="F24" s="103">
        <f>LEN(B25)-LEN(SUBSTITUTE(B25," ",""))</f>
        <v>0</v>
      </c>
      <c r="G24" s="103">
        <f>LEN(D25)-LEN(SUBSTITUTE(D25," ",""))</f>
        <v>0</v>
      </c>
      <c r="H24" s="99" t="s">
        <v>47</v>
      </c>
    </row>
    <row r="25" ht="17.25" customHeight="1">
      <c r="A25" s="57" t="s">
        <v>48</v>
      </c>
      <c r="B25" s="43"/>
      <c r="C25" s="57" t="s">
        <v>49</v>
      </c>
      <c r="D25" s="43"/>
      <c r="E25" s="62"/>
      <c r="G25" s="104"/>
      <c r="I25" s="12" t="str">
        <f>(IF(OR(AND(F23=14, F24=4),AND(F23=0, F24=0)),(IF(OR(AND(G23=14, G24=4),AND(G23=0, G24=0)),""," &lt;&lt; Les numéros de téléphone doivent être au format xx xx xx xx xx (ou cellule vide)"))," &lt;&lt; Les numéros de téléphone doivent être au format xx xx xx xx xx (ou cellule vide)"))</f>
        <v/>
      </c>
    </row>
    <row r="26" s="96" customFormat="1" ht="17.25" customHeight="1">
      <c r="A26" s="57" t="s">
        <v>50</v>
      </c>
      <c r="B26" s="57"/>
      <c r="C26" s="57"/>
      <c r="D26" s="57"/>
      <c r="E26" s="97"/>
      <c r="F26" s="105"/>
      <c r="G26" s="98"/>
      <c r="H26" s="99"/>
      <c r="I26" s="106"/>
      <c r="J26" s="96"/>
      <c r="K26" s="96"/>
      <c r="L26" s="96"/>
      <c r="M26" s="96"/>
      <c r="N26" s="96"/>
      <c r="O26" s="96"/>
      <c r="P26" s="96"/>
      <c r="Q26" s="96"/>
      <c r="R26" s="96"/>
    </row>
    <row r="27" ht="17.25" customHeight="1">
      <c r="A27" s="57" t="s">
        <v>43</v>
      </c>
      <c r="B27" s="36"/>
      <c r="C27" s="37"/>
      <c r="D27" s="38"/>
      <c r="E27" s="78"/>
      <c r="F27" s="107"/>
      <c r="I27" s="106"/>
    </row>
    <row r="28" ht="17.25" customHeight="1">
      <c r="A28" s="57" t="s">
        <v>44</v>
      </c>
      <c r="B28" s="100"/>
      <c r="C28" s="101"/>
      <c r="D28" s="101"/>
      <c r="E28" s="62"/>
      <c r="F28" s="103">
        <f>LEN(B30)</f>
        <v>0</v>
      </c>
      <c r="G28" s="103">
        <f>LEN(D30)</f>
        <v>0</v>
      </c>
      <c r="H28" s="99" t="s">
        <v>45</v>
      </c>
      <c r="I28" s="106"/>
    </row>
    <row r="29" ht="17.25" customHeight="1">
      <c r="A29" s="57" t="s">
        <v>46</v>
      </c>
      <c r="B29" s="100"/>
      <c r="C29" s="101"/>
      <c r="D29" s="101"/>
      <c r="E29" s="102"/>
      <c r="F29" s="103">
        <f>LEN(B30)-LEN(SUBSTITUTE(B30," ",""))</f>
        <v>0</v>
      </c>
      <c r="G29" s="103">
        <f>LEN(D30)-LEN(SUBSTITUTE(D30," ",""))</f>
        <v>0</v>
      </c>
      <c r="H29" s="99" t="s">
        <v>47</v>
      </c>
      <c r="I29" s="48"/>
    </row>
    <row r="30" ht="17.25" customHeight="1">
      <c r="A30" s="57" t="s">
        <v>48</v>
      </c>
      <c r="B30" s="43"/>
      <c r="C30" s="57" t="s">
        <v>49</v>
      </c>
      <c r="D30" s="43"/>
      <c r="E30" s="62"/>
      <c r="G30" s="104"/>
      <c r="I30" s="12" t="str">
        <f>(IF(OR(AND(F28=14, F29=4),AND(F28=0, F29=0)),(IF(OR(AND(G28=14, G29=4),AND(G28=0, G29=0)),""," &lt;&lt; Les numéros de téléphone doivent être au format xx xx xx xx xx (ou cellule vide)"))," &lt;&lt; Les numéros de téléphone doivent être au format xx xx xx xx xx (ou cellule vide)"))</f>
        <v/>
      </c>
    </row>
    <row r="31" s="96" customFormat="1" ht="30" customHeight="1">
      <c r="A31" s="108" t="s">
        <v>51</v>
      </c>
      <c r="B31" s="108"/>
      <c r="C31" s="108"/>
      <c r="D31" s="108"/>
      <c r="E31" s="91"/>
      <c r="F31" s="98"/>
      <c r="G31" s="98"/>
      <c r="H31" s="99"/>
      <c r="I31" s="1"/>
      <c r="J31" s="96"/>
      <c r="K31" s="96"/>
      <c r="L31" s="96"/>
      <c r="M31" s="96"/>
      <c r="N31" s="96"/>
      <c r="O31" s="96"/>
      <c r="P31" s="96"/>
      <c r="Q31" s="96"/>
      <c r="R31" s="96"/>
    </row>
    <row r="32" ht="17.25" customHeight="1">
      <c r="A32" s="57" t="s">
        <v>43</v>
      </c>
      <c r="B32" s="36"/>
      <c r="C32" s="37"/>
      <c r="D32" s="38"/>
      <c r="E32" s="78"/>
    </row>
    <row r="33" ht="17.25" customHeight="1">
      <c r="A33" s="57" t="s">
        <v>44</v>
      </c>
      <c r="B33" s="100"/>
      <c r="C33" s="101"/>
      <c r="D33" s="101"/>
      <c r="E33" s="62"/>
      <c r="F33" s="103">
        <f>LEN(B35)</f>
        <v>0</v>
      </c>
      <c r="G33" s="103">
        <f>LEN(D35)</f>
        <v>0</v>
      </c>
      <c r="H33" s="99" t="s">
        <v>45</v>
      </c>
    </row>
    <row r="34" ht="17.25" customHeight="1">
      <c r="A34" s="57" t="s">
        <v>46</v>
      </c>
      <c r="B34" s="100"/>
      <c r="C34" s="101"/>
      <c r="D34" s="101"/>
      <c r="E34" s="102"/>
      <c r="F34" s="103">
        <f>LEN(B35)-LEN(SUBSTITUTE(B35," ",""))</f>
        <v>0</v>
      </c>
      <c r="G34" s="103">
        <f>LEN(D35)-LEN(SUBSTITUTE(D35," ",""))</f>
        <v>0</v>
      </c>
      <c r="H34" s="99" t="s">
        <v>47</v>
      </c>
    </row>
    <row r="35" ht="17.25" customHeight="1">
      <c r="A35" s="57" t="s">
        <v>48</v>
      </c>
      <c r="B35" s="43"/>
      <c r="C35" s="57" t="s">
        <v>49</v>
      </c>
      <c r="D35" s="43"/>
      <c r="E35" s="62"/>
      <c r="G35" s="104"/>
      <c r="I35" s="12" t="str">
        <f>(IF(OR(AND(F33=14, F34=4),AND(F33=0, F34=0)),(IF(OR(AND(G33=14, G34=4),AND(G33=0, G34=0)),""," &lt;&lt; Les numéros de téléphone doivent être au format xx xx xx xx xx (ou cellule vide)"))," &lt;&lt; Les numéros de téléphone doivent être au format xx xx xx xx xx (ou cellule vide)"))</f>
        <v/>
      </c>
    </row>
    <row r="36">
      <c r="B36" s="48"/>
    </row>
  </sheetData>
  <sheetProtection autoFilter="1" deleteColumns="1" deleteRows="1" formatCells="1" formatColumns="1" formatRows="1" insertColumns="1" insertHyperlinks="1" insertRows="1" pivotTables="1" selectLockedCells="1" selectUnlockedCells="0" sheet="0" sort="1"/>
  <protectedRanges>
    <protectedRange name="Plage1" sqref="A19"/>
    <protectedRange name="Plage1_1" sqref="B27:B28 B32:B33 B30 B35 D34:E35 D29:E30 B22:B25 D25:E25"/>
    <protectedRange name="Plage1_3" sqref="B8"/>
    <protectedRange name="Plage1_4" sqref="B9"/>
    <protectedRange name="Plage1_5" sqref="B10"/>
    <protectedRange name="Plage1_6" sqref="B11"/>
    <protectedRange name="Plage1_8" sqref="B13"/>
    <protectedRange name="Plage1_9" sqref="D13:E13"/>
    <protectedRange name="Plage1_10" sqref="D14:E14 B14"/>
    <protectedRange name="Plage1_11" sqref="C16"/>
    <protectedRange name="Plage1_12" sqref="B20"/>
    <protectedRange name="Plage1_7_2" sqref="I13"/>
  </protectedRanges>
  <mergeCells count="28">
    <mergeCell ref="B8:D8"/>
    <mergeCell ref="A1:D1"/>
    <mergeCell ref="A3:D3"/>
    <mergeCell ref="A4:D4"/>
    <mergeCell ref="B6:D6"/>
    <mergeCell ref="B7:D7"/>
    <mergeCell ref="B22:D22"/>
    <mergeCell ref="B9:D9"/>
    <mergeCell ref="B10:D10"/>
    <mergeCell ref="B11:D11"/>
    <mergeCell ref="B12:D12"/>
    <mergeCell ref="B14:D14"/>
    <mergeCell ref="B15:D15"/>
    <mergeCell ref="B16:D16"/>
    <mergeCell ref="A18:D18"/>
    <mergeCell ref="A19:D19"/>
    <mergeCell ref="B20:D20"/>
    <mergeCell ref="A21:D21"/>
    <mergeCell ref="A31:D31"/>
    <mergeCell ref="B32:D32"/>
    <mergeCell ref="B33:D33"/>
    <mergeCell ref="B34:D34"/>
    <mergeCell ref="B23:D23"/>
    <mergeCell ref="B24:D24"/>
    <mergeCell ref="A26:D26"/>
    <mergeCell ref="B27:D27"/>
    <mergeCell ref="B28:D28"/>
    <mergeCell ref="B29:D29"/>
  </mergeCells>
  <conditionalFormatting sqref="B17">
    <cfRule type="expression" priority="1">
      <formula>IF(B16="Non", "a", "b")</formula>
    </cfRule>
  </conditionalFormatting>
  <dataValidations count="2" disablePrompts="0">
    <dataValidation sqref="B20:E20 I13:K13" type="none" allowBlank="1" errorStyle="stop" imeMode="noControl" operator="greaterThanOrEqual" showDropDown="0" showErrorMessage="1" showInputMessage="1"/>
    <dataValidation sqref="B9:E9" type="none" allowBlank="1" error="Saisissez un nombre entier supérieur ou égal à 0" errorStyle="stop" errorTitle="Format incorrect" imeMode="noControl" operator="greaterThanOrEqual" showDropDown="0" showErrorMessage="0" showInputMessage="0"/>
  </dataValidations>
  <printOptions headings="0" gridLines="0" horizontalCentered="1" verticalCentered="1"/>
  <pageMargins left="0.39370078740157477" right="0.39370078740157477" top="0.39370078740157477" bottom="0.39370078740157477" header="0.19685039370078738" footer="0.19685039370078738"/>
  <pageSetup paperSize="9" scale="92" fitToWidth="1" fitToHeight="0" pageOrder="downThenOver" orientation="portrait" usePrinterDefaults="1" blackAndWhite="0" draft="0" cellComments="none" useFirstPageNumber="0" errors="displayed" horizontalDpi="600" verticalDpi="600" copies="1"/>
  <headerFooter/>
  <legacyDrawing r:id="rId3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4100CC-00BE-43CB-86A8-0068003700BA}" type="decimal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B15:E15</xm:sqref>
        </x14:dataValidation>
        <x14:dataValidation xr:uid="{00680091-0003-40F7-BBD4-006800FC0015}" type="whole" allowBlank="1" errorStyle="stop" imeMode="noControl" operator="greaterThanOrEqual" showDropDown="0" showErrorMessage="1" showInputMessage="1">
          <x14:formula1>
            <xm:f>0</xm:f>
          </x14:formula1>
          <xm:sqref>D17:E17 E12</xm:sqref>
        </x14:dataValidation>
        <x14:dataValidation xr:uid="{005300CB-0053-483E-8FA6-002C009A00E4}" type="list" allowBlank="1" errorStyle="stop" imeMode="noControl" operator="between" showDropDown="0" showErrorMessage="1" showInputMessage="1">
          <x14:formula1>
            <xm:f>"Oui,Non"</xm:f>
          </x14:formula1>
          <xm:sqref>B16:E16</xm:sqref>
        </x14:dataValidation>
        <x14:dataValidation xr:uid="{001F00C7-005B-4A64-B2EB-0084002800AF}" type="whole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B14:E14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90" workbookViewId="0">
      <selection activeCell="B24" activeCellId="0" sqref="B24"/>
    </sheetView>
  </sheetViews>
  <sheetFormatPr baseColWidth="10" defaultColWidth="11.453125" defaultRowHeight="14"/>
  <cols>
    <col customWidth="1" min="1" max="1" style="109" width="5.54296875"/>
    <col customWidth="1" min="2" max="2" style="109" width="36.54296875"/>
    <col customWidth="1" min="3" max="3" style="109" width="11.1796875"/>
    <col customWidth="1" min="4" max="4" style="109" width="9.1796875"/>
    <col customWidth="1" min="5" max="5" style="109" width="14.453125"/>
    <col customWidth="1" min="6" max="6" style="109" width="16.453125"/>
    <col customWidth="1" min="7" max="7" style="109" width="14.81640625"/>
    <col customWidth="1" min="8" max="8" style="109" width="12.26953125"/>
    <col customWidth="1" min="9" max="9" style="109" width="10.81640625"/>
    <col customWidth="1" min="10" max="10" style="109" width="15.54296875"/>
    <col min="11" max="16384" style="109" width="11.453125"/>
  </cols>
  <sheetData>
    <row r="1" ht="15" customHeight="1">
      <c r="A1" s="110" t="str">
        <f>[1]Synthèse_projet!A1:E1</f>
        <v xml:space="preserve">REGIME D’APPUI AUX PME POUR L’INNOVATION DUALE - RAPID</v>
      </c>
      <c r="B1" s="111"/>
      <c r="C1" s="111"/>
      <c r="D1" s="111"/>
      <c r="E1" s="112"/>
      <c r="F1" s="113" t="s">
        <v>52</v>
      </c>
      <c r="G1" s="114"/>
      <c r="H1" s="115" t="s">
        <v>53</v>
      </c>
      <c r="I1" s="116"/>
      <c r="J1" s="117"/>
      <c r="K1" s="118"/>
      <c r="L1" s="118"/>
      <c r="M1" s="118"/>
      <c r="N1" s="118"/>
    </row>
    <row r="2" ht="15" customHeight="1">
      <c r="A2" s="111" t="s">
        <v>54</v>
      </c>
      <c r="B2" s="112"/>
      <c r="C2" s="112"/>
      <c r="D2" s="112"/>
      <c r="E2" s="112"/>
      <c r="F2" s="113" t="s">
        <v>3</v>
      </c>
      <c r="G2" s="114"/>
      <c r="H2" s="119">
        <f>Synthèse_projet!$B$5</f>
        <v>0</v>
      </c>
      <c r="I2" s="120"/>
      <c r="J2" s="121"/>
      <c r="K2" s="118"/>
      <c r="L2" s="118"/>
      <c r="M2" s="118"/>
      <c r="N2" s="118"/>
    </row>
    <row r="3" ht="15" customHeight="1">
      <c r="A3" s="122" t="s">
        <v>55</v>
      </c>
      <c r="B3" s="112"/>
      <c r="C3" s="112"/>
      <c r="D3" s="112"/>
      <c r="E3" s="112"/>
      <c r="F3" s="113" t="s">
        <v>14</v>
      </c>
      <c r="G3" s="114"/>
      <c r="H3" s="123" t="str">
        <f>Présentation_ent1!$B$12</f>
        <v/>
      </c>
      <c r="I3" s="120"/>
      <c r="J3" s="121"/>
      <c r="K3" s="118"/>
      <c r="L3" s="118"/>
      <c r="M3" s="118"/>
      <c r="N3" s="118"/>
    </row>
    <row r="4" ht="13.5" customHeight="1">
      <c r="A4" s="112"/>
      <c r="B4" s="112"/>
      <c r="C4" s="112"/>
      <c r="D4" s="112"/>
      <c r="E4" s="112"/>
      <c r="F4" s="113" t="s">
        <v>56</v>
      </c>
      <c r="G4" s="114"/>
      <c r="H4" s="124">
        <f>Présentation_ent1!$B$7</f>
        <v>0</v>
      </c>
      <c r="I4" s="125"/>
      <c r="J4" s="126"/>
      <c r="K4" s="118"/>
      <c r="L4" s="118"/>
      <c r="M4" s="118"/>
      <c r="N4" s="118"/>
    </row>
    <row r="5" ht="15" customHeight="1">
      <c r="A5" s="127" t="s">
        <v>57</v>
      </c>
      <c r="B5" s="128" t="s">
        <v>58</v>
      </c>
      <c r="C5" s="129"/>
      <c r="D5" s="129"/>
      <c r="E5" s="129"/>
      <c r="F5" s="129"/>
      <c r="G5" s="130"/>
      <c r="H5" s="131" t="s">
        <v>59</v>
      </c>
      <c r="I5" s="131" t="s">
        <v>60</v>
      </c>
      <c r="J5" s="131" t="s">
        <v>59</v>
      </c>
      <c r="K5" s="132"/>
      <c r="L5" s="118"/>
      <c r="M5" s="118"/>
      <c r="N5" s="118"/>
    </row>
    <row r="6" ht="15" customHeight="1">
      <c r="A6" s="133" t="s">
        <v>61</v>
      </c>
      <c r="B6" s="134"/>
      <c r="C6" s="135"/>
      <c r="D6" s="135"/>
      <c r="E6" s="135"/>
      <c r="F6" s="135"/>
      <c r="G6" s="136"/>
      <c r="H6" s="137" t="s">
        <v>62</v>
      </c>
      <c r="I6" s="137" t="s">
        <v>63</v>
      </c>
      <c r="J6" s="137" t="s">
        <v>64</v>
      </c>
      <c r="K6" s="132"/>
      <c r="L6" s="118"/>
      <c r="M6" s="118"/>
      <c r="N6" s="118"/>
    </row>
    <row r="7" ht="15" customHeight="1">
      <c r="A7" s="138" t="s">
        <v>65</v>
      </c>
      <c r="B7" s="139"/>
      <c r="C7" s="140"/>
      <c r="D7" s="140"/>
      <c r="E7" s="140"/>
      <c r="F7" s="140"/>
      <c r="G7" s="141"/>
      <c r="H7" s="142" t="s">
        <v>66</v>
      </c>
      <c r="I7" s="142" t="s">
        <v>67</v>
      </c>
      <c r="J7" s="142" t="s">
        <v>68</v>
      </c>
      <c r="K7" s="143"/>
      <c r="L7" s="118"/>
      <c r="M7" s="118"/>
      <c r="N7" s="118"/>
    </row>
    <row r="8" ht="15" customHeight="1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8"/>
      <c r="L8" s="118"/>
      <c r="M8" s="118"/>
      <c r="N8" s="118"/>
    </row>
    <row r="9" ht="15" customHeight="1">
      <c r="A9" s="111" t="s">
        <v>69</v>
      </c>
      <c r="B9" s="112"/>
      <c r="C9" s="112"/>
      <c r="D9" s="112"/>
      <c r="E9" s="112"/>
      <c r="F9" s="112"/>
      <c r="G9" s="112"/>
      <c r="H9" s="112"/>
      <c r="I9" s="112"/>
      <c r="J9" s="112"/>
      <c r="K9" s="144"/>
      <c r="L9" s="118"/>
      <c r="M9" s="118"/>
      <c r="N9" s="118"/>
    </row>
    <row r="10" ht="15" customHeight="1">
      <c r="A10" s="145" t="s">
        <v>70</v>
      </c>
      <c r="B10" s="146"/>
      <c r="C10" s="147"/>
      <c r="D10" s="147"/>
      <c r="E10" s="147"/>
      <c r="F10" s="147"/>
      <c r="G10" s="148"/>
      <c r="H10" s="149"/>
      <c r="I10" s="150"/>
      <c r="J10" s="151">
        <f t="shared" ref="J10:J14" si="0">ROUND($H10,2)*ROUND(I10,0)</f>
        <v>0</v>
      </c>
      <c r="K10" s="144"/>
      <c r="L10" s="118"/>
      <c r="M10" s="118"/>
      <c r="N10" s="118"/>
    </row>
    <row r="11" ht="15" customHeight="1">
      <c r="A11" s="145" t="s">
        <v>71</v>
      </c>
      <c r="B11" s="146"/>
      <c r="C11" s="147"/>
      <c r="D11" s="147"/>
      <c r="E11" s="147"/>
      <c r="F11" s="147"/>
      <c r="G11" s="148"/>
      <c r="H11" s="149"/>
      <c r="I11" s="150"/>
      <c r="J11" s="151">
        <f t="shared" si="0"/>
        <v>0</v>
      </c>
      <c r="K11" s="144"/>
      <c r="L11" s="118"/>
      <c r="M11" s="118"/>
      <c r="N11" s="118"/>
    </row>
    <row r="12" ht="15" customHeight="1">
      <c r="A12" s="145" t="s">
        <v>72</v>
      </c>
      <c r="B12" s="146"/>
      <c r="C12" s="147"/>
      <c r="D12" s="147"/>
      <c r="E12" s="147"/>
      <c r="F12" s="147"/>
      <c r="G12" s="148"/>
      <c r="H12" s="149"/>
      <c r="I12" s="150"/>
      <c r="J12" s="151">
        <f t="shared" si="0"/>
        <v>0</v>
      </c>
      <c r="K12" s="144"/>
      <c r="L12" s="118"/>
      <c r="M12" s="118"/>
      <c r="N12" s="118"/>
    </row>
    <row r="13" ht="15" customHeight="1">
      <c r="A13" s="145" t="s">
        <v>73</v>
      </c>
      <c r="B13" s="146" t="s">
        <v>15</v>
      </c>
      <c r="C13" s="147"/>
      <c r="D13" s="147"/>
      <c r="E13" s="147"/>
      <c r="F13" s="147"/>
      <c r="G13" s="148"/>
      <c r="H13" s="149"/>
      <c r="I13" s="150"/>
      <c r="J13" s="151">
        <f t="shared" si="0"/>
        <v>0</v>
      </c>
      <c r="K13" s="144"/>
      <c r="L13" s="118"/>
      <c r="M13" s="118"/>
      <c r="N13" s="118"/>
    </row>
    <row r="14" ht="15" customHeight="1">
      <c r="A14" s="145" t="s">
        <v>74</v>
      </c>
      <c r="B14" s="146" t="s">
        <v>15</v>
      </c>
      <c r="C14" s="147"/>
      <c r="D14" s="147"/>
      <c r="E14" s="147"/>
      <c r="F14" s="147"/>
      <c r="G14" s="148"/>
      <c r="H14" s="149"/>
      <c r="I14" s="150"/>
      <c r="J14" s="151">
        <f t="shared" si="0"/>
        <v>0</v>
      </c>
      <c r="K14" s="144"/>
      <c r="L14" s="118"/>
      <c r="M14" s="118"/>
      <c r="N14" s="118"/>
    </row>
    <row r="15" ht="5.1500000000000004" customHeight="1">
      <c r="A15" s="152"/>
      <c r="B15" s="153"/>
      <c r="C15" s="153"/>
      <c r="D15" s="153"/>
      <c r="E15" s="153"/>
      <c r="F15" s="153"/>
      <c r="G15" s="154"/>
      <c r="H15" s="155"/>
      <c r="I15" s="156"/>
      <c r="J15" s="157"/>
      <c r="K15" s="144"/>
      <c r="L15" s="118"/>
      <c r="M15" s="118"/>
      <c r="N15" s="118"/>
    </row>
    <row r="16" ht="15" customHeight="1">
      <c r="A16" s="145" t="s">
        <v>75</v>
      </c>
      <c r="B16" s="115" t="s">
        <v>76</v>
      </c>
      <c r="C16" s="158"/>
      <c r="D16" s="158"/>
      <c r="E16" s="158"/>
      <c r="F16" s="158"/>
      <c r="G16" s="159"/>
      <c r="H16" s="155"/>
      <c r="I16" s="156"/>
      <c r="J16" s="151">
        <f>SUM(J10:J14)</f>
        <v>0</v>
      </c>
      <c r="K16" s="160"/>
      <c r="L16" s="118"/>
      <c r="M16" s="118"/>
      <c r="N16" s="118"/>
    </row>
    <row r="17" ht="15" customHeight="1">
      <c r="A17" s="161"/>
      <c r="B17" s="162"/>
      <c r="C17" s="162"/>
      <c r="D17" s="162"/>
      <c r="E17" s="162"/>
      <c r="F17" s="162"/>
      <c r="G17" s="163"/>
      <c r="H17" s="155"/>
      <c r="I17" s="112"/>
      <c r="J17" s="155"/>
      <c r="K17" s="144"/>
      <c r="L17" s="118"/>
      <c r="M17" s="118"/>
      <c r="N17" s="118"/>
    </row>
    <row r="18" ht="15" customHeight="1">
      <c r="A18" s="164" t="s">
        <v>77</v>
      </c>
      <c r="B18" s="162"/>
      <c r="C18" s="162"/>
      <c r="D18" s="162"/>
      <c r="E18" s="162"/>
      <c r="F18" s="162"/>
      <c r="G18" s="162"/>
      <c r="H18" s="155"/>
      <c r="I18" s="112"/>
      <c r="J18" s="155"/>
      <c r="K18" s="144"/>
      <c r="L18" s="118"/>
      <c r="M18" s="118"/>
      <c r="N18" s="118"/>
    </row>
    <row r="19" ht="48.649999999999999" customHeight="1">
      <c r="A19" s="164"/>
      <c r="B19" s="145" t="s">
        <v>78</v>
      </c>
      <c r="C19" s="165" t="s">
        <v>79</v>
      </c>
      <c r="D19" s="165" t="s">
        <v>80</v>
      </c>
      <c r="E19" s="165" t="s">
        <v>81</v>
      </c>
      <c r="F19" s="165" t="s">
        <v>82</v>
      </c>
      <c r="G19" s="166" t="s">
        <v>83</v>
      </c>
      <c r="H19" s="167"/>
      <c r="I19" s="166" t="s">
        <v>84</v>
      </c>
      <c r="J19" s="168"/>
      <c r="K19" s="144"/>
      <c r="L19" s="118"/>
      <c r="M19" s="118"/>
      <c r="N19" s="118"/>
    </row>
    <row r="20" ht="15" customHeight="1">
      <c r="A20" s="145" t="s">
        <v>85</v>
      </c>
      <c r="B20" s="146"/>
      <c r="C20" s="169"/>
      <c r="D20" s="169"/>
      <c r="E20" s="170"/>
      <c r="F20" s="171"/>
      <c r="G20" s="172"/>
      <c r="H20" s="173" t="str">
        <f t="shared" ref="H20:H24" si="1">IF(B20="","",F20*D20/G20*E20/100)</f>
        <v/>
      </c>
      <c r="I20" s="174"/>
      <c r="J20" s="151">
        <f t="shared" ref="J20:J24" si="2">IFERROR(ROUND(ROUND($H20,2)*ROUND(I20,1),2), 0)</f>
        <v>0</v>
      </c>
      <c r="K20" s="144"/>
      <c r="L20" s="118"/>
      <c r="M20" s="118"/>
      <c r="N20" s="118"/>
    </row>
    <row r="21" ht="15" customHeight="1">
      <c r="A21" s="145" t="s">
        <v>86</v>
      </c>
      <c r="B21" s="146"/>
      <c r="C21" s="169"/>
      <c r="D21" s="169"/>
      <c r="E21" s="170"/>
      <c r="F21" s="175"/>
      <c r="G21" s="172"/>
      <c r="H21" s="173" t="str">
        <f t="shared" si="1"/>
        <v/>
      </c>
      <c r="I21" s="174"/>
      <c r="J21" s="151">
        <f t="shared" si="2"/>
        <v>0</v>
      </c>
      <c r="K21" s="144"/>
      <c r="L21" s="118"/>
      <c r="M21" s="118"/>
      <c r="N21" s="118"/>
    </row>
    <row r="22" ht="15" customHeight="1">
      <c r="A22" s="145" t="s">
        <v>87</v>
      </c>
      <c r="B22" s="146"/>
      <c r="C22" s="169"/>
      <c r="D22" s="169"/>
      <c r="E22" s="170"/>
      <c r="F22" s="175"/>
      <c r="G22" s="169"/>
      <c r="H22" s="173" t="str">
        <f t="shared" si="1"/>
        <v/>
      </c>
      <c r="I22" s="174"/>
      <c r="J22" s="151">
        <f t="shared" si="2"/>
        <v>0</v>
      </c>
      <c r="K22" s="144"/>
      <c r="L22" s="118"/>
      <c r="M22" s="118"/>
      <c r="N22" s="118"/>
    </row>
    <row r="23" ht="15" customHeight="1">
      <c r="A23" s="145" t="s">
        <v>88</v>
      </c>
      <c r="B23" s="146"/>
      <c r="C23" s="169"/>
      <c r="D23" s="169"/>
      <c r="E23" s="170"/>
      <c r="F23" s="175"/>
      <c r="G23" s="172"/>
      <c r="H23" s="173" t="str">
        <f t="shared" si="1"/>
        <v/>
      </c>
      <c r="I23" s="174"/>
      <c r="J23" s="151">
        <f t="shared" si="2"/>
        <v>0</v>
      </c>
      <c r="K23" s="144"/>
      <c r="L23" s="118"/>
      <c r="M23" s="118"/>
      <c r="N23" s="118"/>
    </row>
    <row r="24" ht="15" customHeight="1">
      <c r="A24" s="145" t="s">
        <v>89</v>
      </c>
      <c r="B24" s="146"/>
      <c r="C24" s="169"/>
      <c r="D24" s="169"/>
      <c r="E24" s="170"/>
      <c r="F24" s="175"/>
      <c r="G24" s="172"/>
      <c r="H24" s="173" t="str">
        <f t="shared" si="1"/>
        <v/>
      </c>
      <c r="I24" s="174"/>
      <c r="J24" s="151">
        <f t="shared" si="2"/>
        <v>0</v>
      </c>
      <c r="K24" s="144"/>
      <c r="L24" s="118"/>
      <c r="M24" s="118"/>
      <c r="N24" s="118"/>
    </row>
    <row r="25" ht="5.1500000000000004" customHeight="1">
      <c r="A25" s="152"/>
      <c r="B25" s="162"/>
      <c r="C25" s="162"/>
      <c r="D25" s="162"/>
      <c r="E25" s="162"/>
      <c r="F25" s="162"/>
      <c r="G25" s="163"/>
      <c r="H25" s="155"/>
      <c r="I25" s="176"/>
      <c r="J25" s="157"/>
      <c r="K25" s="144"/>
      <c r="L25" s="118"/>
      <c r="M25" s="118"/>
      <c r="N25" s="118"/>
    </row>
    <row r="26" ht="15" customHeight="1">
      <c r="A26" s="145" t="s">
        <v>90</v>
      </c>
      <c r="B26" s="115" t="s">
        <v>76</v>
      </c>
      <c r="C26" s="158"/>
      <c r="D26" s="158"/>
      <c r="E26" s="158"/>
      <c r="F26" s="158"/>
      <c r="G26" s="177"/>
      <c r="H26" s="155"/>
      <c r="I26" s="176"/>
      <c r="J26" s="151">
        <f>SUM(J20:J24)</f>
        <v>0</v>
      </c>
      <c r="K26" s="160"/>
      <c r="L26" s="118"/>
      <c r="M26" s="118"/>
      <c r="N26" s="118"/>
    </row>
    <row r="27" ht="15" customHeight="1">
      <c r="A27" s="152"/>
      <c r="B27" s="162"/>
      <c r="C27" s="162"/>
      <c r="D27" s="162"/>
      <c r="E27" s="162"/>
      <c r="F27" s="162"/>
      <c r="G27" s="163"/>
      <c r="H27" s="155"/>
      <c r="I27" s="176"/>
      <c r="J27" s="157"/>
      <c r="K27" s="160"/>
      <c r="L27" s="118"/>
      <c r="M27" s="118"/>
      <c r="N27" s="118"/>
    </row>
    <row r="28" ht="15" customHeight="1">
      <c r="A28" s="164" t="s">
        <v>91</v>
      </c>
      <c r="B28" s="162"/>
      <c r="C28" s="162"/>
      <c r="D28" s="162"/>
      <c r="E28" s="162"/>
      <c r="F28" s="162"/>
      <c r="G28" s="162"/>
      <c r="H28" s="155"/>
      <c r="I28" s="176"/>
      <c r="J28" s="157"/>
      <c r="K28" s="160"/>
      <c r="L28" s="118"/>
      <c r="M28" s="118"/>
      <c r="N28" s="118"/>
    </row>
    <row r="29" ht="15" customHeight="1">
      <c r="A29" s="145" t="s">
        <v>92</v>
      </c>
      <c r="B29" s="146"/>
      <c r="C29" s="147"/>
      <c r="D29" s="147"/>
      <c r="E29" s="147"/>
      <c r="F29" s="147"/>
      <c r="G29" s="148"/>
      <c r="H29" s="178"/>
      <c r="I29" s="176"/>
      <c r="J29" s="149"/>
      <c r="K29" s="160"/>
      <c r="L29" s="118"/>
      <c r="M29" s="118"/>
      <c r="N29" s="118"/>
    </row>
    <row r="30" ht="15" customHeight="1">
      <c r="A30" s="145" t="s">
        <v>93</v>
      </c>
      <c r="B30" s="146"/>
      <c r="C30" s="147"/>
      <c r="D30" s="147"/>
      <c r="E30" s="147"/>
      <c r="F30" s="147"/>
      <c r="G30" s="148"/>
      <c r="H30" s="178"/>
      <c r="I30" s="176"/>
      <c r="J30" s="149"/>
      <c r="K30" s="160"/>
      <c r="L30" s="118"/>
      <c r="M30" s="118"/>
      <c r="N30" s="118"/>
    </row>
    <row r="31" ht="15" customHeight="1">
      <c r="A31" s="145" t="s">
        <v>94</v>
      </c>
      <c r="B31" s="146"/>
      <c r="C31" s="147"/>
      <c r="D31" s="147"/>
      <c r="E31" s="147"/>
      <c r="F31" s="147"/>
      <c r="G31" s="148"/>
      <c r="H31" s="178"/>
      <c r="I31" s="176"/>
      <c r="J31" s="149"/>
      <c r="K31" s="160"/>
      <c r="L31" s="118"/>
      <c r="M31" s="118"/>
      <c r="N31" s="118"/>
    </row>
    <row r="32" ht="15" customHeight="1">
      <c r="A32" s="145" t="s">
        <v>95</v>
      </c>
      <c r="B32" s="146"/>
      <c r="C32" s="147"/>
      <c r="D32" s="147"/>
      <c r="E32" s="147"/>
      <c r="F32" s="147"/>
      <c r="G32" s="148"/>
      <c r="H32" s="178"/>
      <c r="I32" s="176"/>
      <c r="J32" s="149"/>
      <c r="K32" s="160"/>
      <c r="L32" s="118"/>
      <c r="M32" s="118"/>
      <c r="N32" s="118"/>
    </row>
    <row r="33" ht="15" customHeight="1">
      <c r="A33" s="145" t="s">
        <v>96</v>
      </c>
      <c r="B33" s="146"/>
      <c r="C33" s="147"/>
      <c r="D33" s="147"/>
      <c r="E33" s="147"/>
      <c r="F33" s="147"/>
      <c r="G33" s="148"/>
      <c r="H33" s="178"/>
      <c r="I33" s="176"/>
      <c r="J33" s="149"/>
      <c r="K33" s="160"/>
      <c r="L33" s="118"/>
      <c r="M33" s="118"/>
      <c r="N33" s="118"/>
    </row>
    <row r="34" ht="5.1500000000000004" customHeight="1">
      <c r="A34" s="152"/>
      <c r="B34" s="162"/>
      <c r="C34" s="162"/>
      <c r="D34" s="162"/>
      <c r="E34" s="162"/>
      <c r="F34" s="162"/>
      <c r="G34" s="163"/>
      <c r="H34" s="178"/>
      <c r="I34" s="176"/>
      <c r="J34" s="157"/>
      <c r="K34" s="160"/>
      <c r="L34" s="118"/>
      <c r="M34" s="118"/>
      <c r="N34" s="118"/>
    </row>
    <row r="35" ht="15" customHeight="1">
      <c r="A35" s="145" t="s">
        <v>97</v>
      </c>
      <c r="B35" s="115" t="s">
        <v>76</v>
      </c>
      <c r="C35" s="158"/>
      <c r="D35" s="158"/>
      <c r="E35" s="158"/>
      <c r="F35" s="158"/>
      <c r="G35" s="177"/>
      <c r="H35" s="178"/>
      <c r="I35" s="176"/>
      <c r="J35" s="151">
        <f t="array" ref="J35">SUM(ROUND(J29:J33,2))</f>
        <v>0</v>
      </c>
      <c r="K35" s="160"/>
      <c r="L35" s="118"/>
      <c r="M35" s="118"/>
      <c r="N35" s="118"/>
    </row>
    <row r="36" ht="15" customHeight="1">
      <c r="A36" s="152"/>
      <c r="B36" s="162"/>
      <c r="C36" s="162"/>
      <c r="D36" s="162"/>
      <c r="E36" s="162"/>
      <c r="F36" s="162"/>
      <c r="G36" s="163"/>
      <c r="H36" s="155"/>
      <c r="I36" s="176"/>
      <c r="J36" s="157"/>
      <c r="K36" s="160"/>
      <c r="L36" s="118"/>
      <c r="M36" s="118"/>
      <c r="N36" s="118"/>
    </row>
    <row r="37" ht="15" customHeight="1">
      <c r="A37" s="164" t="s">
        <v>98</v>
      </c>
      <c r="B37" s="162"/>
      <c r="C37" s="162"/>
      <c r="D37" s="162"/>
      <c r="E37" s="162"/>
      <c r="F37" s="162"/>
      <c r="G37" s="162"/>
      <c r="H37" s="155"/>
      <c r="I37" s="112"/>
      <c r="J37" s="155"/>
      <c r="K37" s="144"/>
      <c r="L37" s="118"/>
      <c r="M37" s="118"/>
      <c r="N37" s="118"/>
    </row>
    <row r="38" ht="15" customHeight="1">
      <c r="A38" s="145" t="s">
        <v>99</v>
      </c>
      <c r="B38" s="146"/>
      <c r="C38" s="147"/>
      <c r="D38" s="147"/>
      <c r="E38" s="147"/>
      <c r="F38" s="147"/>
      <c r="G38" s="148"/>
      <c r="H38" s="155"/>
      <c r="I38" s="112"/>
      <c r="J38" s="149"/>
      <c r="K38" s="160"/>
      <c r="L38" s="118"/>
      <c r="M38" s="118"/>
      <c r="N38" s="118"/>
    </row>
    <row r="39" ht="15" customHeight="1">
      <c r="A39" s="145" t="s">
        <v>100</v>
      </c>
      <c r="B39" s="146" t="s">
        <v>15</v>
      </c>
      <c r="C39" s="147"/>
      <c r="D39" s="147"/>
      <c r="E39" s="147"/>
      <c r="F39" s="147"/>
      <c r="G39" s="148"/>
      <c r="H39" s="155"/>
      <c r="I39" s="112"/>
      <c r="J39" s="149"/>
      <c r="K39" s="160"/>
      <c r="L39" s="118"/>
      <c r="M39" s="118"/>
      <c r="N39" s="118"/>
    </row>
    <row r="40" ht="15" customHeight="1">
      <c r="A40" s="145" t="s">
        <v>101</v>
      </c>
      <c r="B40" s="146"/>
      <c r="C40" s="147"/>
      <c r="D40" s="147"/>
      <c r="E40" s="147"/>
      <c r="F40" s="147"/>
      <c r="G40" s="148"/>
      <c r="H40" s="155"/>
      <c r="I40" s="112"/>
      <c r="J40" s="149"/>
      <c r="K40" s="160"/>
      <c r="L40" s="118"/>
      <c r="M40" s="118"/>
      <c r="N40" s="118"/>
    </row>
    <row r="41" ht="15" customHeight="1">
      <c r="A41" s="145" t="s">
        <v>102</v>
      </c>
      <c r="B41" s="146"/>
      <c r="C41" s="147"/>
      <c r="D41" s="147"/>
      <c r="E41" s="147"/>
      <c r="F41" s="147"/>
      <c r="G41" s="148"/>
      <c r="H41" s="155"/>
      <c r="I41" s="112"/>
      <c r="J41" s="149"/>
      <c r="K41" s="160"/>
      <c r="L41" s="118"/>
      <c r="M41" s="118"/>
      <c r="N41" s="118"/>
    </row>
    <row r="42" ht="15" customHeight="1">
      <c r="A42" s="145" t="s">
        <v>103</v>
      </c>
      <c r="B42" s="146"/>
      <c r="C42" s="147"/>
      <c r="D42" s="147"/>
      <c r="E42" s="147"/>
      <c r="F42" s="147"/>
      <c r="G42" s="148"/>
      <c r="H42" s="155"/>
      <c r="I42" s="112"/>
      <c r="J42" s="149"/>
      <c r="K42" s="160"/>
      <c r="L42" s="118"/>
      <c r="M42" s="118"/>
      <c r="N42" s="118"/>
    </row>
    <row r="43" ht="5.1500000000000004" customHeight="1">
      <c r="A43" s="152"/>
      <c r="B43" s="162"/>
      <c r="C43" s="162"/>
      <c r="D43" s="162"/>
      <c r="E43" s="162"/>
      <c r="F43" s="162"/>
      <c r="G43" s="163"/>
      <c r="H43" s="155"/>
      <c r="I43" s="112"/>
      <c r="J43" s="157"/>
      <c r="K43" s="160"/>
      <c r="L43" s="118"/>
      <c r="M43" s="118"/>
      <c r="N43" s="118"/>
    </row>
    <row r="44" ht="15" customHeight="1">
      <c r="A44" s="145" t="s">
        <v>104</v>
      </c>
      <c r="B44" s="115" t="s">
        <v>76</v>
      </c>
      <c r="C44" s="158"/>
      <c r="D44" s="158"/>
      <c r="E44" s="158"/>
      <c r="F44" s="158"/>
      <c r="G44" s="159"/>
      <c r="H44" s="155"/>
      <c r="I44" s="112"/>
      <c r="J44" s="151">
        <f t="array" ref="J44">SUM(ROUND(J38:J42,2))</f>
        <v>0</v>
      </c>
      <c r="K44" s="160"/>
      <c r="L44" s="118"/>
      <c r="M44" s="118"/>
      <c r="N44" s="118"/>
    </row>
    <row r="45" ht="15" customHeight="1">
      <c r="A45" s="112"/>
      <c r="B45" s="162"/>
      <c r="C45" s="162"/>
      <c r="D45" s="162"/>
      <c r="E45" s="162"/>
      <c r="F45" s="162"/>
      <c r="G45" s="162"/>
      <c r="H45" s="155"/>
      <c r="I45" s="112"/>
      <c r="J45" s="155"/>
      <c r="K45" s="144"/>
      <c r="L45" s="118"/>
      <c r="M45" s="118"/>
      <c r="N45" s="118"/>
    </row>
    <row r="46" ht="15" customHeight="1">
      <c r="A46" s="164" t="s">
        <v>105</v>
      </c>
      <c r="B46" s="162"/>
      <c r="C46" s="162"/>
      <c r="D46" s="162"/>
      <c r="E46" s="162"/>
      <c r="F46" s="162"/>
      <c r="G46" s="162"/>
      <c r="H46" s="155"/>
      <c r="I46" s="112"/>
      <c r="J46" s="155"/>
      <c r="K46" s="144"/>
      <c r="L46" s="118"/>
      <c r="M46" s="118"/>
      <c r="N46" s="118"/>
    </row>
    <row r="47" ht="15" customHeight="1">
      <c r="A47" s="145" t="s">
        <v>106</v>
      </c>
      <c r="B47" s="146"/>
      <c r="C47" s="147"/>
      <c r="D47" s="147"/>
      <c r="E47" s="147"/>
      <c r="F47" s="147"/>
      <c r="G47" s="148"/>
      <c r="H47" s="155"/>
      <c r="I47" s="112"/>
      <c r="J47" s="149"/>
      <c r="K47" s="160"/>
      <c r="L47" s="118"/>
      <c r="M47" s="118"/>
      <c r="N47" s="118"/>
    </row>
    <row r="48" ht="15" customHeight="1">
      <c r="A48" s="145" t="s">
        <v>107</v>
      </c>
      <c r="B48" s="146"/>
      <c r="C48" s="147"/>
      <c r="D48" s="147"/>
      <c r="E48" s="147"/>
      <c r="F48" s="147"/>
      <c r="G48" s="148"/>
      <c r="H48" s="155"/>
      <c r="I48" s="112"/>
      <c r="J48" s="149"/>
      <c r="K48" s="160"/>
      <c r="L48" s="118"/>
      <c r="M48" s="118"/>
      <c r="N48" s="118"/>
    </row>
    <row r="49" ht="15" customHeight="1">
      <c r="A49" s="145" t="s">
        <v>108</v>
      </c>
      <c r="B49" s="146"/>
      <c r="C49" s="147"/>
      <c r="D49" s="147"/>
      <c r="E49" s="147"/>
      <c r="F49" s="147"/>
      <c r="G49" s="148"/>
      <c r="H49" s="155"/>
      <c r="I49" s="112"/>
      <c r="J49" s="149"/>
      <c r="K49" s="160"/>
      <c r="L49" s="118"/>
      <c r="M49" s="118"/>
      <c r="N49" s="118"/>
    </row>
    <row r="50" ht="15" customHeight="1">
      <c r="A50" s="145" t="s">
        <v>109</v>
      </c>
      <c r="B50" s="146"/>
      <c r="C50" s="147"/>
      <c r="D50" s="147"/>
      <c r="E50" s="147"/>
      <c r="F50" s="147"/>
      <c r="G50" s="148"/>
      <c r="H50" s="155"/>
      <c r="I50" s="112"/>
      <c r="J50" s="149"/>
      <c r="K50" s="160"/>
      <c r="L50" s="118"/>
      <c r="M50" s="118"/>
      <c r="N50" s="118"/>
    </row>
    <row r="51" ht="15" customHeight="1">
      <c r="A51" s="145" t="s">
        <v>110</v>
      </c>
      <c r="B51" s="146"/>
      <c r="C51" s="147"/>
      <c r="D51" s="147"/>
      <c r="E51" s="147"/>
      <c r="F51" s="147"/>
      <c r="G51" s="148"/>
      <c r="H51" s="155"/>
      <c r="I51" s="112"/>
      <c r="J51" s="149"/>
      <c r="K51" s="160"/>
      <c r="L51" s="118"/>
      <c r="M51" s="118"/>
      <c r="N51" s="118"/>
    </row>
    <row r="52" ht="5.1500000000000004" customHeight="1">
      <c r="A52" s="152"/>
      <c r="B52" s="162"/>
      <c r="C52" s="162"/>
      <c r="D52" s="162"/>
      <c r="E52" s="162"/>
      <c r="F52" s="162"/>
      <c r="G52" s="163"/>
      <c r="H52" s="155"/>
      <c r="I52" s="112"/>
      <c r="J52" s="157"/>
      <c r="K52" s="160"/>
      <c r="L52" s="118"/>
      <c r="M52" s="118"/>
      <c r="N52" s="118"/>
    </row>
    <row r="53" ht="15" customHeight="1">
      <c r="A53" s="145" t="s">
        <v>111</v>
      </c>
      <c r="B53" s="115" t="s">
        <v>76</v>
      </c>
      <c r="C53" s="158"/>
      <c r="D53" s="158"/>
      <c r="E53" s="158"/>
      <c r="F53" s="158"/>
      <c r="G53" s="179"/>
      <c r="H53" s="155"/>
      <c r="I53" s="112"/>
      <c r="J53" s="151">
        <f t="array" ref="J53">SUM(ROUND(J47:J51,2))</f>
        <v>0</v>
      </c>
      <c r="K53" s="160"/>
      <c r="L53" s="118"/>
      <c r="M53" s="118"/>
      <c r="N53" s="118"/>
    </row>
    <row r="54" ht="15" customHeight="1">
      <c r="A54" s="112"/>
      <c r="B54" s="164"/>
      <c r="C54" s="164"/>
      <c r="D54" s="164"/>
      <c r="E54" s="164"/>
      <c r="F54" s="164"/>
      <c r="G54" s="162"/>
      <c r="H54" s="155"/>
      <c r="I54" s="112"/>
      <c r="J54" s="155"/>
      <c r="K54" s="144"/>
      <c r="L54" s="118"/>
      <c r="M54" s="118"/>
      <c r="N54" s="118"/>
    </row>
    <row r="55" ht="26.149999999999999" customHeight="1">
      <c r="A55" s="164" t="s">
        <v>112</v>
      </c>
      <c r="B55" s="162"/>
      <c r="C55" s="162"/>
      <c r="D55" s="162"/>
      <c r="E55" s="162"/>
      <c r="F55" s="162"/>
      <c r="G55" s="162"/>
      <c r="H55" s="155"/>
      <c r="I55" s="166" t="s">
        <v>113</v>
      </c>
      <c r="J55" s="155"/>
      <c r="K55" s="144"/>
      <c r="L55" s="118"/>
      <c r="M55" s="118"/>
      <c r="N55" s="118"/>
    </row>
    <row r="56" ht="15" customHeight="1">
      <c r="A56" s="145" t="s">
        <v>114</v>
      </c>
      <c r="B56" s="146" t="s">
        <v>15</v>
      </c>
      <c r="C56" s="147"/>
      <c r="D56" s="147"/>
      <c r="E56" s="147"/>
      <c r="F56" s="147"/>
      <c r="G56" s="148"/>
      <c r="H56" s="149"/>
      <c r="I56" s="180"/>
      <c r="J56" s="151">
        <f t="shared" ref="J56:J60" si="3">ROUND($H56,2)*ROUND(I56,0)</f>
        <v>0</v>
      </c>
      <c r="K56" s="144"/>
      <c r="L56" s="118"/>
      <c r="M56" s="118"/>
      <c r="N56" s="118"/>
    </row>
    <row r="57" ht="15" customHeight="1">
      <c r="A57" s="145" t="s">
        <v>115</v>
      </c>
      <c r="B57" s="146"/>
      <c r="C57" s="147"/>
      <c r="D57" s="147"/>
      <c r="E57" s="147"/>
      <c r="F57" s="147"/>
      <c r="G57" s="148"/>
      <c r="H57" s="149"/>
      <c r="I57" s="180"/>
      <c r="J57" s="151">
        <f t="shared" si="3"/>
        <v>0</v>
      </c>
      <c r="K57" s="144"/>
      <c r="L57" s="118"/>
      <c r="M57" s="118"/>
      <c r="N57" s="118"/>
    </row>
    <row r="58" ht="15" customHeight="1">
      <c r="A58" s="145" t="s">
        <v>116</v>
      </c>
      <c r="B58" s="146"/>
      <c r="C58" s="147"/>
      <c r="D58" s="147"/>
      <c r="E58" s="147"/>
      <c r="F58" s="147"/>
      <c r="G58" s="148"/>
      <c r="H58" s="149"/>
      <c r="I58" s="180"/>
      <c r="J58" s="151">
        <f t="shared" si="3"/>
        <v>0</v>
      </c>
      <c r="K58" s="144"/>
      <c r="L58" s="118"/>
      <c r="M58" s="118"/>
      <c r="N58" s="118"/>
    </row>
    <row r="59" ht="15" customHeight="1">
      <c r="A59" s="145" t="s">
        <v>117</v>
      </c>
      <c r="B59" s="146"/>
      <c r="C59" s="147"/>
      <c r="D59" s="147"/>
      <c r="E59" s="147"/>
      <c r="F59" s="147"/>
      <c r="G59" s="148"/>
      <c r="H59" s="149"/>
      <c r="I59" s="180"/>
      <c r="J59" s="151">
        <f t="shared" si="3"/>
        <v>0</v>
      </c>
      <c r="K59" s="144"/>
      <c r="L59" s="118"/>
      <c r="M59" s="118"/>
      <c r="N59" s="118"/>
    </row>
    <row r="60" ht="15" customHeight="1">
      <c r="A60" s="145" t="s">
        <v>118</v>
      </c>
      <c r="B60" s="146"/>
      <c r="C60" s="147"/>
      <c r="D60" s="147"/>
      <c r="E60" s="147"/>
      <c r="F60" s="147"/>
      <c r="G60" s="148"/>
      <c r="H60" s="149"/>
      <c r="I60" s="180"/>
      <c r="J60" s="151">
        <f t="shared" si="3"/>
        <v>0</v>
      </c>
      <c r="K60" s="144"/>
      <c r="L60" s="118"/>
      <c r="M60" s="118"/>
      <c r="N60" s="118"/>
    </row>
    <row r="61" ht="5.1500000000000004" customHeight="1">
      <c r="A61" s="152"/>
      <c r="B61" s="162"/>
      <c r="C61" s="162"/>
      <c r="D61" s="162"/>
      <c r="E61" s="162"/>
      <c r="F61" s="162"/>
      <c r="G61" s="163"/>
      <c r="H61" s="112"/>
      <c r="I61" s="156"/>
      <c r="J61" s="157"/>
      <c r="K61" s="144"/>
      <c r="L61" s="118"/>
      <c r="M61" s="118"/>
      <c r="N61" s="118"/>
    </row>
    <row r="62" ht="15" customHeight="1">
      <c r="A62" s="145" t="s">
        <v>119</v>
      </c>
      <c r="B62" s="115" t="s">
        <v>76</v>
      </c>
      <c r="C62" s="158"/>
      <c r="D62" s="158"/>
      <c r="E62" s="158"/>
      <c r="F62" s="158"/>
      <c r="G62" s="159"/>
      <c r="H62" s="112"/>
      <c r="I62" s="156"/>
      <c r="J62" s="151">
        <f>SUM(J56:J60)</f>
        <v>0</v>
      </c>
      <c r="K62" s="160"/>
      <c r="L62" s="118"/>
      <c r="M62" s="118"/>
      <c r="N62" s="118"/>
    </row>
    <row r="63" ht="15" customHeight="1">
      <c r="A63" s="111"/>
      <c r="B63" s="164"/>
      <c r="C63" s="164"/>
      <c r="D63" s="164"/>
      <c r="E63" s="164"/>
      <c r="F63" s="164"/>
      <c r="G63" s="162"/>
      <c r="H63" s="112"/>
      <c r="I63" s="112"/>
      <c r="J63" s="155"/>
      <c r="K63" s="144"/>
      <c r="L63" s="118"/>
      <c r="M63" s="118"/>
      <c r="N63" s="118"/>
    </row>
    <row r="64" ht="15" customHeight="1">
      <c r="A64" s="164" t="s">
        <v>120</v>
      </c>
      <c r="B64" s="162"/>
      <c r="C64" s="162"/>
      <c r="D64" s="162"/>
      <c r="E64" s="162"/>
      <c r="F64" s="162"/>
      <c r="G64" s="162"/>
      <c r="H64" s="112"/>
      <c r="I64" s="112"/>
      <c r="J64" s="155"/>
      <c r="K64" s="144"/>
      <c r="L64" s="118"/>
      <c r="M64" s="118"/>
      <c r="N64" s="118"/>
    </row>
    <row r="65" ht="15" customHeight="1">
      <c r="A65" s="145" t="s">
        <v>121</v>
      </c>
      <c r="B65" s="146"/>
      <c r="C65" s="147"/>
      <c r="D65" s="147"/>
      <c r="E65" s="147"/>
      <c r="F65" s="147"/>
      <c r="G65" s="148"/>
      <c r="H65" s="112"/>
      <c r="I65" s="112"/>
      <c r="J65" s="149"/>
      <c r="K65" s="160"/>
      <c r="L65" s="118"/>
      <c r="M65" s="118"/>
      <c r="N65" s="118"/>
    </row>
    <row r="66" ht="15" customHeight="1">
      <c r="A66" s="145" t="s">
        <v>122</v>
      </c>
      <c r="B66" s="146"/>
      <c r="C66" s="147"/>
      <c r="D66" s="147"/>
      <c r="E66" s="147"/>
      <c r="F66" s="147"/>
      <c r="G66" s="148"/>
      <c r="H66" s="112"/>
      <c r="I66" s="112"/>
      <c r="J66" s="149"/>
      <c r="K66" s="160"/>
      <c r="L66" s="118"/>
      <c r="M66" s="118"/>
      <c r="N66" s="118"/>
    </row>
    <row r="67" ht="15" customHeight="1">
      <c r="A67" s="145" t="s">
        <v>123</v>
      </c>
      <c r="B67" s="146"/>
      <c r="C67" s="147"/>
      <c r="D67" s="147"/>
      <c r="E67" s="147"/>
      <c r="F67" s="147"/>
      <c r="G67" s="148"/>
      <c r="H67" s="112"/>
      <c r="I67" s="112"/>
      <c r="J67" s="149"/>
      <c r="K67" s="160"/>
      <c r="L67" s="118"/>
      <c r="M67" s="118"/>
      <c r="N67" s="118"/>
    </row>
    <row r="68" ht="15" customHeight="1">
      <c r="A68" s="145" t="s">
        <v>124</v>
      </c>
      <c r="B68" s="146"/>
      <c r="C68" s="147"/>
      <c r="D68" s="147"/>
      <c r="E68" s="147"/>
      <c r="F68" s="147"/>
      <c r="G68" s="148"/>
      <c r="H68" s="112"/>
      <c r="I68" s="112"/>
      <c r="J68" s="149"/>
      <c r="K68" s="160"/>
      <c r="L68" s="118"/>
      <c r="M68" s="118"/>
      <c r="N68" s="118"/>
    </row>
    <row r="69" ht="15" customHeight="1">
      <c r="A69" s="145" t="s">
        <v>125</v>
      </c>
      <c r="B69" s="146"/>
      <c r="C69" s="147"/>
      <c r="D69" s="147"/>
      <c r="E69" s="147"/>
      <c r="F69" s="147"/>
      <c r="G69" s="148"/>
      <c r="H69" s="112"/>
      <c r="I69" s="112"/>
      <c r="J69" s="149"/>
      <c r="K69" s="160"/>
      <c r="L69" s="118"/>
      <c r="M69" s="118"/>
      <c r="N69" s="118"/>
    </row>
    <row r="70" ht="5.1500000000000004" customHeight="1">
      <c r="A70" s="152"/>
      <c r="B70" s="162"/>
      <c r="C70" s="162"/>
      <c r="D70" s="162"/>
      <c r="E70" s="162"/>
      <c r="F70" s="162"/>
      <c r="G70" s="156"/>
      <c r="H70" s="112"/>
      <c r="I70" s="112"/>
      <c r="J70" s="157"/>
      <c r="K70" s="160"/>
      <c r="L70" s="118"/>
      <c r="M70" s="118"/>
      <c r="N70" s="118"/>
    </row>
    <row r="71" ht="15" customHeight="1">
      <c r="A71" s="145" t="s">
        <v>126</v>
      </c>
      <c r="B71" s="115" t="s">
        <v>76</v>
      </c>
      <c r="C71" s="158"/>
      <c r="D71" s="158"/>
      <c r="E71" s="158"/>
      <c r="F71" s="158"/>
      <c r="G71" s="181"/>
      <c r="H71" s="112"/>
      <c r="I71" s="112"/>
      <c r="J71" s="151">
        <f t="array" ref="J71">SUM(ROUND(J65:J69,2))</f>
        <v>0</v>
      </c>
      <c r="K71" s="160"/>
      <c r="L71" s="118"/>
      <c r="M71" s="118"/>
      <c r="N71" s="118"/>
    </row>
    <row r="72" ht="15" customHeight="1">
      <c r="A72" s="111"/>
      <c r="B72" s="164"/>
      <c r="C72" s="164"/>
      <c r="D72" s="164"/>
      <c r="E72" s="164"/>
      <c r="F72" s="164"/>
      <c r="G72" s="112"/>
      <c r="H72" s="112"/>
      <c r="I72" s="112"/>
      <c r="J72" s="155"/>
      <c r="K72" s="144"/>
      <c r="L72" s="118"/>
      <c r="M72" s="118"/>
      <c r="N72" s="118"/>
    </row>
    <row r="73" ht="15" customHeight="1">
      <c r="A73" s="164" t="s">
        <v>127</v>
      </c>
      <c r="B73" s="112"/>
      <c r="C73" s="112"/>
      <c r="D73" s="112"/>
      <c r="E73" s="112"/>
      <c r="F73" s="112"/>
      <c r="G73" s="112"/>
      <c r="H73" s="112"/>
      <c r="I73" s="112"/>
      <c r="J73" s="155"/>
      <c r="K73" s="144"/>
      <c r="L73" s="118"/>
      <c r="M73" s="118"/>
      <c r="N73" s="118"/>
    </row>
    <row r="74" ht="14.5">
      <c r="A74" s="145" t="s">
        <v>128</v>
      </c>
      <c r="B74" s="182" t="s">
        <v>129</v>
      </c>
      <c r="C74" s="183"/>
      <c r="D74" s="184"/>
      <c r="E74" s="184"/>
      <c r="F74" s="185" t="s">
        <v>130</v>
      </c>
      <c r="G74" s="186"/>
      <c r="H74" s="112"/>
      <c r="I74" s="112"/>
      <c r="J74" s="151">
        <f>ROUND(J16*0.2,2)</f>
        <v>0</v>
      </c>
      <c r="K74" s="144"/>
      <c r="L74" s="118"/>
      <c r="M74" s="118"/>
      <c r="N74" s="118"/>
    </row>
    <row r="75" ht="14.5">
      <c r="A75" s="145" t="s">
        <v>131</v>
      </c>
      <c r="B75" s="182" t="s">
        <v>15</v>
      </c>
      <c r="C75" s="183"/>
      <c r="D75" s="184"/>
      <c r="E75" s="184"/>
      <c r="F75" s="185" t="s">
        <v>15</v>
      </c>
      <c r="G75" s="186"/>
      <c r="H75" s="112"/>
      <c r="I75" s="112"/>
      <c r="J75" s="187"/>
      <c r="K75" s="144"/>
      <c r="L75" s="118"/>
      <c r="M75" s="118"/>
      <c r="N75" s="118"/>
    </row>
    <row r="76" ht="14.5">
      <c r="A76" s="145" t="s">
        <v>132</v>
      </c>
      <c r="B76" s="182" t="s">
        <v>15</v>
      </c>
      <c r="C76" s="183"/>
      <c r="D76" s="184"/>
      <c r="E76" s="184"/>
      <c r="F76" s="185" t="s">
        <v>15</v>
      </c>
      <c r="G76" s="188"/>
      <c r="H76" s="112"/>
      <c r="I76" s="112"/>
      <c r="J76" s="187"/>
      <c r="K76" s="144"/>
      <c r="L76" s="118"/>
      <c r="M76" s="118"/>
      <c r="N76" s="118"/>
    </row>
    <row r="77" ht="5.1500000000000004" customHeight="1">
      <c r="A77" s="152"/>
      <c r="B77" s="112"/>
      <c r="C77" s="112"/>
      <c r="D77" s="112"/>
      <c r="E77" s="112"/>
      <c r="F77" s="112"/>
      <c r="G77" s="112"/>
      <c r="H77" s="112"/>
      <c r="I77" s="112"/>
      <c r="J77" s="155"/>
      <c r="K77" s="144"/>
      <c r="L77" s="118"/>
      <c r="M77" s="118"/>
      <c r="N77" s="118"/>
    </row>
    <row r="78" ht="14.5">
      <c r="A78" s="145" t="s">
        <v>133</v>
      </c>
      <c r="B78" s="115" t="s">
        <v>76</v>
      </c>
      <c r="C78" s="158"/>
      <c r="D78" s="158"/>
      <c r="E78" s="158"/>
      <c r="F78" s="158"/>
      <c r="G78" s="189"/>
      <c r="H78" s="112"/>
      <c r="I78" s="112"/>
      <c r="J78" s="151">
        <f>+J74+J75+J76</f>
        <v>0</v>
      </c>
      <c r="K78" s="160"/>
      <c r="L78" s="118"/>
      <c r="M78" s="118"/>
      <c r="N78" s="118"/>
    </row>
    <row r="79" ht="14.5">
      <c r="A79" s="152"/>
      <c r="B79" s="112"/>
      <c r="C79" s="112"/>
      <c r="D79" s="112"/>
      <c r="E79" s="112"/>
      <c r="F79" s="112"/>
      <c r="G79" s="112"/>
      <c r="H79" s="112"/>
      <c r="I79" s="112"/>
      <c r="J79" s="155"/>
      <c r="K79" s="144"/>
      <c r="L79" s="118"/>
      <c r="M79" s="118"/>
      <c r="N79" s="118"/>
    </row>
    <row r="80" ht="14.5">
      <c r="A80" s="145" t="s">
        <v>134</v>
      </c>
      <c r="B80" s="190"/>
      <c r="C80" s="191" t="s">
        <v>135</v>
      </c>
      <c r="D80" s="191"/>
      <c r="E80" s="191"/>
      <c r="F80" s="191"/>
      <c r="G80" s="192" t="s">
        <v>136</v>
      </c>
      <c r="H80" s="193">
        <f>J80</f>
        <v>0</v>
      </c>
      <c r="I80" s="112"/>
      <c r="J80" s="151">
        <f>+J16+J26+J35+J44+J53+J62+J71+J78</f>
        <v>0</v>
      </c>
      <c r="K80" s="144"/>
      <c r="L80" s="118"/>
      <c r="M80" s="118"/>
      <c r="N80" s="118"/>
    </row>
    <row r="81">
      <c r="A81" s="161"/>
      <c r="B81" s="112"/>
      <c r="C81" s="112"/>
      <c r="D81" s="112"/>
      <c r="E81" s="112"/>
      <c r="F81" s="112"/>
      <c r="G81" s="112"/>
      <c r="H81" s="112"/>
      <c r="I81" s="112"/>
      <c r="J81" s="112"/>
      <c r="K81" s="144"/>
      <c r="L81" s="118"/>
      <c r="M81" s="118"/>
      <c r="N81" s="118"/>
    </row>
    <row r="82">
      <c r="A82" s="112" t="s">
        <v>137</v>
      </c>
      <c r="B82" s="112"/>
      <c r="C82" s="112"/>
      <c r="D82" s="112"/>
      <c r="E82" s="112"/>
      <c r="F82" s="112"/>
      <c r="G82" s="112"/>
      <c r="H82" s="112"/>
      <c r="I82" s="112"/>
      <c r="J82" s="112"/>
      <c r="K82" s="144"/>
      <c r="L82" s="118"/>
      <c r="M82" s="118"/>
      <c r="N82" s="118"/>
    </row>
    <row r="83">
      <c r="A83" s="112" t="s">
        <v>138</v>
      </c>
      <c r="B83" s="112"/>
      <c r="C83" s="112"/>
      <c r="D83" s="112"/>
      <c r="E83" s="112"/>
      <c r="F83" s="112"/>
      <c r="G83" s="112"/>
      <c r="H83" s="112"/>
      <c r="I83" s="112"/>
      <c r="J83" s="112"/>
      <c r="K83" s="144"/>
      <c r="L83" s="118"/>
      <c r="M83" s="118"/>
      <c r="N83" s="118"/>
    </row>
    <row r="84">
      <c r="A84" s="112" t="s">
        <v>139</v>
      </c>
      <c r="B84" s="112"/>
      <c r="C84" s="112"/>
      <c r="D84" s="112"/>
      <c r="E84" s="112"/>
      <c r="F84" s="112"/>
      <c r="G84" s="112"/>
      <c r="H84" s="112"/>
      <c r="I84" s="112"/>
      <c r="J84" s="112"/>
      <c r="K84" s="144"/>
      <c r="L84" s="118"/>
      <c r="M84" s="118"/>
      <c r="N84" s="118"/>
    </row>
    <row r="85" ht="27" customHeight="1">
      <c r="A85" s="194" t="s">
        <v>140</v>
      </c>
      <c r="B85" s="195"/>
      <c r="C85" s="195"/>
      <c r="D85" s="195"/>
      <c r="E85" s="195"/>
      <c r="F85" s="195"/>
      <c r="G85" s="195"/>
      <c r="H85" s="195"/>
      <c r="I85" s="195"/>
      <c r="J85" s="195"/>
      <c r="K85" s="144"/>
      <c r="L85" s="118"/>
      <c r="M85" s="118"/>
      <c r="N85" s="118"/>
    </row>
    <row r="86">
      <c r="A86" s="112" t="s">
        <v>141</v>
      </c>
      <c r="B86" s="112"/>
      <c r="C86" s="112"/>
      <c r="D86" s="112"/>
      <c r="E86" s="112"/>
      <c r="F86" s="112"/>
      <c r="G86" s="112"/>
      <c r="H86" s="112"/>
      <c r="I86" s="112"/>
      <c r="J86" s="112"/>
      <c r="K86" s="118"/>
      <c r="L86" s="118"/>
      <c r="M86" s="118"/>
      <c r="N86" s="118"/>
    </row>
    <row r="87">
      <c r="A87" s="112" t="s">
        <v>142</v>
      </c>
      <c r="B87" s="112"/>
      <c r="C87" s="112"/>
      <c r="D87" s="112"/>
      <c r="E87" s="112"/>
      <c r="F87" s="112"/>
      <c r="G87" s="112"/>
      <c r="H87" s="112"/>
      <c r="I87" s="112"/>
      <c r="J87" s="112"/>
      <c r="K87" s="118"/>
      <c r="L87" s="118"/>
      <c r="M87" s="118"/>
      <c r="N87" s="118"/>
    </row>
    <row r="88">
      <c r="A88" s="118"/>
      <c r="B88" s="118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</row>
    <row r="89">
      <c r="A89" s="118"/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</row>
    <row r="90">
      <c r="A90" s="118"/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</row>
    <row r="91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</row>
    <row r="92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</row>
    <row r="93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</row>
    <row r="94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</row>
    <row r="95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</row>
  </sheetData>
  <sheetProtection algorithmName="SHA-512" hashValue="kI5pWWXWCpC+oveNIk7d6ILICeaNsKR8NOsxLh80aiYCjMaQst2xIpPLGE6lxfXsv6X6I6rrDyG17XE9bmC8Fg==" saltValue="56605z0SwVJE3y0lg26ktA==" spinCount="100000" autoFilter="1" deleteColumns="1" deleteRows="1" formatCells="1" formatColumns="1" formatRows="1" insertColumns="1" insertHyperlinks="1" insertRows="1" objects="0" pivotTables="1" scenarios="0" selectLockedCells="1" selectUnlockedCells="0" sheet="1" sort="1"/>
  <protectedRanges>
    <protectedRange name="Plage1_1_2" sqref="F4"/>
    <protectedRange name="Plage1" sqref="F3"/>
    <protectedRange name="Plage1_1_1" sqref="B80:G80"/>
    <protectedRange name="Plage1_2" sqref="H1:J1"/>
    <protectedRange name="Plage1_1_1_1" sqref="E4"/>
    <protectedRange name="Plage1_1" sqref="E1:E3 H61:I80 B61:G64 H19 J17:J19 B1:D4 B52:I55 B70:G79 B5:J9 A1:A80 B15:I18"/>
    <protectedRange name="Plage7_1" sqref="H20:H24"/>
  </protectedRanges>
  <mergeCells count="53">
    <mergeCell ref="F1:G1"/>
    <mergeCell ref="H1:J1"/>
    <mergeCell ref="F2:G2"/>
    <mergeCell ref="H2:J2"/>
    <mergeCell ref="F3:G3"/>
    <mergeCell ref="H3:J3"/>
    <mergeCell ref="B30:G30"/>
    <mergeCell ref="F4:G4"/>
    <mergeCell ref="H4:J4"/>
    <mergeCell ref="B5:B7"/>
    <mergeCell ref="B10:G10"/>
    <mergeCell ref="B11:G11"/>
    <mergeCell ref="B12:G12"/>
    <mergeCell ref="B13:G13"/>
    <mergeCell ref="B14:G14"/>
    <mergeCell ref="B16:G16"/>
    <mergeCell ref="B26:G26"/>
    <mergeCell ref="B29:G29"/>
    <mergeCell ref="B48:G48"/>
    <mergeCell ref="B31:G31"/>
    <mergeCell ref="B32:G32"/>
    <mergeCell ref="B33:G33"/>
    <mergeCell ref="B35:G35"/>
    <mergeCell ref="B38:G38"/>
    <mergeCell ref="B39:G39"/>
    <mergeCell ref="B40:G40"/>
    <mergeCell ref="B41:G41"/>
    <mergeCell ref="B42:G42"/>
    <mergeCell ref="B44:G44"/>
    <mergeCell ref="B47:G47"/>
    <mergeCell ref="B66:G66"/>
    <mergeCell ref="B49:G49"/>
    <mergeCell ref="B50:G50"/>
    <mergeCell ref="B51:G51"/>
    <mergeCell ref="B53:G53"/>
    <mergeCell ref="B56:G56"/>
    <mergeCell ref="B57:G57"/>
    <mergeCell ref="B58:G58"/>
    <mergeCell ref="B59:G59"/>
    <mergeCell ref="B60:G60"/>
    <mergeCell ref="B62:G62"/>
    <mergeCell ref="B65:G65"/>
    <mergeCell ref="B67:G67"/>
    <mergeCell ref="B68:G68"/>
    <mergeCell ref="B69:G69"/>
    <mergeCell ref="B71:G71"/>
    <mergeCell ref="B74:C74"/>
    <mergeCell ref="F74:G74"/>
    <mergeCell ref="B75:C75"/>
    <mergeCell ref="F75:G75"/>
    <mergeCell ref="B76:C76"/>
    <mergeCell ref="F76:G76"/>
    <mergeCell ref="A85:J85"/>
  </mergeCells>
  <printOptions headings="0" gridLines="0" horizontalCentered="1"/>
  <pageMargins left="0.19685039370078738" right="0.19685039370078738" top="0.39370078740157477" bottom="0.39370078740157477" header="0.39370078740157477" footer="0.39370078740157477"/>
  <pageSetup paperSize="9" scale="64" fitToWidth="1" fitToHeight="1" pageOrder="downThenOver" orientation="portrait" usePrinterDefaults="1" blackAndWhite="0" draft="0" cellComments="none" useFirstPageNumber="0" errors="displayed" horizontalDpi="600" verticalDpi="300" copies="1"/>
  <headerFooter>
    <oddFooter>&amp;R
</oddFooter>
  </headerFooter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GridLines="0" topLeftCell="A28" zoomScale="115" workbookViewId="0">
      <selection activeCell="A27" activeCellId="0" sqref="A27:B27"/>
    </sheetView>
  </sheetViews>
  <sheetFormatPr baseColWidth="10" defaultColWidth="10.81640625" defaultRowHeight="14.5"/>
  <cols>
    <col customWidth="1" min="1" max="1" style="196" width="37.7265625"/>
    <col customWidth="1" min="2" max="2" style="196" width="11.7265625"/>
    <col customWidth="1" min="3" max="5" style="196" width="11.81640625"/>
    <col customWidth="1" min="6" max="6" style="196" width="11.1796875"/>
    <col customWidth="1" min="7" max="7" style="196" width="12.453125"/>
    <col min="8" max="16384" style="196" width="10.81640625"/>
  </cols>
  <sheetData>
    <row r="1" ht="15">
      <c r="A1" s="197"/>
      <c r="B1" s="197"/>
      <c r="C1" s="198"/>
      <c r="D1" s="198"/>
      <c r="E1" s="198"/>
      <c r="F1" s="198"/>
    </row>
    <row r="2">
      <c r="A2" s="199" t="s">
        <v>143</v>
      </c>
      <c r="B2" s="200"/>
      <c r="C2" s="201" t="str">
        <f>IF([2]Présentation_ent1!B7&lt;&gt;"",[2]Présentation_ent1!B7,"")</f>
        <v/>
      </c>
      <c r="D2" s="202"/>
      <c r="E2" s="203"/>
      <c r="F2" s="203"/>
    </row>
    <row r="3">
      <c r="A3" s="204" t="s">
        <v>144</v>
      </c>
      <c r="B3" s="205"/>
      <c r="C3" s="206"/>
      <c r="D3" s="207"/>
      <c r="E3" s="203"/>
      <c r="F3" s="203"/>
    </row>
    <row r="4" ht="15">
      <c r="A4" s="208" t="s">
        <v>145</v>
      </c>
      <c r="B4" s="209"/>
      <c r="C4" s="210"/>
      <c r="D4" s="211"/>
      <c r="E4" s="203"/>
      <c r="F4" s="203"/>
    </row>
    <row r="5" ht="15">
      <c r="A5" s="212"/>
      <c r="B5" s="213"/>
      <c r="C5" s="214"/>
      <c r="D5" s="214"/>
      <c r="E5" s="214"/>
      <c r="F5" s="196"/>
    </row>
    <row r="6">
      <c r="A6" s="215" t="s">
        <v>146</v>
      </c>
      <c r="B6" s="216"/>
      <c r="C6" s="217" t="s">
        <v>147</v>
      </c>
      <c r="D6" s="218" t="s">
        <v>148</v>
      </c>
      <c r="E6" s="196"/>
      <c r="F6" s="196"/>
    </row>
    <row r="7">
      <c r="A7" s="219" t="s">
        <v>149</v>
      </c>
      <c r="B7" s="220"/>
      <c r="C7" s="221"/>
      <c r="D7" s="222"/>
      <c r="E7" s="223"/>
      <c r="F7" s="196"/>
    </row>
    <row r="8" ht="14.5" customHeight="1">
      <c r="A8" s="224" t="s">
        <v>150</v>
      </c>
      <c r="B8" s="225"/>
      <c r="C8" s="226"/>
      <c r="D8" s="227"/>
      <c r="E8" s="223"/>
      <c r="F8" s="196"/>
    </row>
    <row r="9">
      <c r="A9" s="228" t="s">
        <v>151</v>
      </c>
      <c r="B9" s="229"/>
      <c r="C9" s="230"/>
      <c r="D9" s="227"/>
      <c r="E9" s="223"/>
      <c r="F9" s="196"/>
    </row>
    <row r="10" ht="40.5" customHeight="1">
      <c r="A10" s="231" t="s">
        <v>152</v>
      </c>
      <c r="B10" s="232"/>
      <c r="C10" s="233" t="s">
        <v>147</v>
      </c>
      <c r="D10" s="234" t="s">
        <v>148</v>
      </c>
      <c r="E10" s="196"/>
      <c r="F10" s="196"/>
    </row>
    <row r="11" ht="15">
      <c r="A11" s="196"/>
      <c r="B11" s="196"/>
      <c r="C11" s="196"/>
      <c r="D11" s="196"/>
      <c r="E11" s="196"/>
      <c r="F11" s="196"/>
    </row>
    <row r="12">
      <c r="A12" s="215" t="s">
        <v>153</v>
      </c>
      <c r="B12" s="216"/>
      <c r="C12" s="217" t="s">
        <v>147</v>
      </c>
      <c r="D12" s="218" t="s">
        <v>148</v>
      </c>
      <c r="E12" s="196"/>
      <c r="F12" s="196"/>
    </row>
    <row r="13">
      <c r="A13" s="219" t="s">
        <v>149</v>
      </c>
      <c r="B13" s="220"/>
      <c r="C13" s="235"/>
      <c r="D13" s="236"/>
      <c r="E13" s="223"/>
      <c r="F13" s="196"/>
    </row>
    <row r="14">
      <c r="A14" s="228" t="s">
        <v>154</v>
      </c>
      <c r="B14" s="229"/>
      <c r="C14" s="237"/>
      <c r="D14" s="227"/>
      <c r="E14" s="196"/>
      <c r="F14" s="196"/>
    </row>
    <row r="15">
      <c r="A15" s="228" t="s">
        <v>155</v>
      </c>
      <c r="B15" s="229"/>
      <c r="C15" s="237"/>
      <c r="D15" s="227"/>
      <c r="E15" s="196"/>
      <c r="F15" s="196"/>
    </row>
    <row r="16" ht="15">
      <c r="A16" s="238" t="s">
        <v>156</v>
      </c>
      <c r="B16" s="239"/>
      <c r="C16" s="240"/>
      <c r="D16" s="241"/>
      <c r="E16" s="196"/>
      <c r="F16" s="196"/>
    </row>
    <row r="17" ht="15">
      <c r="A17" s="196"/>
      <c r="B17" s="196"/>
      <c r="C17" s="196"/>
      <c r="D17" s="196"/>
      <c r="E17" s="196"/>
      <c r="F17" s="196"/>
    </row>
    <row r="18" ht="14.5" customHeight="1">
      <c r="A18" s="242" t="s">
        <v>157</v>
      </c>
      <c r="B18" s="243"/>
      <c r="C18" s="217" t="s">
        <v>147</v>
      </c>
      <c r="D18" s="218" t="s">
        <v>148</v>
      </c>
      <c r="E18" s="196"/>
      <c r="F18" s="196"/>
    </row>
    <row r="19">
      <c r="A19" s="219" t="s">
        <v>149</v>
      </c>
      <c r="B19" s="220"/>
      <c r="C19" s="244"/>
      <c r="D19" s="245"/>
      <c r="E19" s="196"/>
      <c r="F19" s="196"/>
    </row>
    <row r="20">
      <c r="A20" s="246" t="s">
        <v>158</v>
      </c>
      <c r="B20" s="247"/>
      <c r="C20" s="248"/>
      <c r="D20" s="249"/>
      <c r="E20" s="196"/>
      <c r="F20" s="196"/>
    </row>
    <row r="21">
      <c r="A21" s="250" t="s">
        <v>159</v>
      </c>
      <c r="B21" s="251"/>
      <c r="C21" s="252" t="s">
        <v>147</v>
      </c>
      <c r="D21" s="253" t="s">
        <v>148</v>
      </c>
      <c r="E21" s="196"/>
      <c r="F21" s="196"/>
    </row>
    <row r="22" ht="15">
      <c r="A22" s="254" t="s">
        <v>160</v>
      </c>
      <c r="B22" s="255"/>
      <c r="C22" s="233" t="s">
        <v>147</v>
      </c>
      <c r="D22" s="234" t="s">
        <v>148</v>
      </c>
      <c r="E22" s="196"/>
      <c r="F22" s="196"/>
    </row>
    <row r="23" ht="15">
      <c r="A23" s="196"/>
      <c r="B23" s="196"/>
      <c r="C23" s="196"/>
      <c r="D23" s="196"/>
      <c r="E23" s="196"/>
      <c r="F23" s="196"/>
    </row>
    <row r="24" ht="14.5" customHeight="1">
      <c r="A24" s="242" t="s">
        <v>161</v>
      </c>
      <c r="B24" s="243"/>
      <c r="C24" s="217" t="s">
        <v>147</v>
      </c>
      <c r="D24" s="218" t="s">
        <v>148</v>
      </c>
      <c r="E24" s="196"/>
      <c r="F24" s="196"/>
    </row>
    <row r="25">
      <c r="A25" s="256" t="s">
        <v>149</v>
      </c>
      <c r="B25" s="257"/>
      <c r="C25" s="252"/>
      <c r="D25" s="258"/>
      <c r="E25" s="196"/>
      <c r="F25" s="196"/>
    </row>
    <row r="26">
      <c r="A26" s="246" t="s">
        <v>158</v>
      </c>
      <c r="B26" s="247"/>
      <c r="C26" s="252"/>
      <c r="D26" s="258"/>
      <c r="E26" s="196"/>
      <c r="F26" s="196"/>
    </row>
    <row r="27" ht="14.5" customHeight="1">
      <c r="A27" s="254" t="s">
        <v>162</v>
      </c>
      <c r="B27" s="255"/>
      <c r="C27" s="233" t="s">
        <v>147</v>
      </c>
      <c r="D27" s="234" t="s">
        <v>148</v>
      </c>
      <c r="E27" s="196"/>
      <c r="F27" s="196"/>
    </row>
    <row r="28">
      <c r="A28" s="196"/>
      <c r="B28" s="196"/>
      <c r="C28" s="196"/>
      <c r="D28" s="196"/>
      <c r="E28" s="196"/>
      <c r="F28" s="196"/>
    </row>
    <row r="29">
      <c r="A29" s="259" t="s">
        <v>163</v>
      </c>
      <c r="B29" s="260"/>
      <c r="C29" s="196"/>
      <c r="D29" s="196"/>
      <c r="E29" s="196"/>
      <c r="F29" s="196"/>
    </row>
    <row r="30" ht="29.149999999999999" customHeight="1">
      <c r="A30" s="261" t="s">
        <v>164</v>
      </c>
      <c r="B30" s="261"/>
      <c r="C30" s="261"/>
      <c r="D30" s="261"/>
      <c r="E30" s="261"/>
      <c r="F30" s="261"/>
      <c r="G30" s="262"/>
    </row>
    <row r="31" ht="8.25" customHeight="1"/>
    <row r="32" ht="15">
      <c r="B32" s="263" t="s">
        <v>165</v>
      </c>
      <c r="C32" s="264" t="s">
        <v>166</v>
      </c>
      <c r="D32" s="265" t="s">
        <v>167</v>
      </c>
    </row>
    <row r="33" ht="15">
      <c r="A33" s="266" t="s">
        <v>168</v>
      </c>
      <c r="B33" s="267"/>
      <c r="C33" s="268"/>
      <c r="D33" s="269"/>
    </row>
    <row r="34">
      <c r="A34" s="270" t="s">
        <v>169</v>
      </c>
      <c r="B34" s="271" t="s">
        <v>170</v>
      </c>
      <c r="C34" s="272"/>
      <c r="D34" s="272"/>
    </row>
    <row r="35">
      <c r="A35" s="273" t="s">
        <v>171</v>
      </c>
      <c r="B35" s="274" t="s">
        <v>172</v>
      </c>
      <c r="C35" s="275"/>
      <c r="D35" s="275"/>
    </row>
    <row r="36">
      <c r="A36" s="273" t="s">
        <v>173</v>
      </c>
      <c r="B36" s="274" t="s">
        <v>174</v>
      </c>
      <c r="C36" s="275"/>
      <c r="D36" s="275"/>
    </row>
    <row r="37">
      <c r="A37" s="273" t="s">
        <v>175</v>
      </c>
      <c r="B37" s="276" t="s">
        <v>176</v>
      </c>
      <c r="C37" s="275"/>
      <c r="D37" s="275"/>
    </row>
    <row r="38">
      <c r="A38" s="273" t="s">
        <v>177</v>
      </c>
      <c r="B38" s="274" t="s">
        <v>178</v>
      </c>
      <c r="C38" s="275"/>
      <c r="D38" s="275"/>
    </row>
    <row r="39">
      <c r="A39" s="273" t="s">
        <v>179</v>
      </c>
      <c r="B39" s="274" t="s">
        <v>180</v>
      </c>
      <c r="C39" s="275"/>
      <c r="D39" s="275"/>
    </row>
    <row r="40">
      <c r="A40" s="273" t="s">
        <v>181</v>
      </c>
      <c r="B40" s="274" t="s">
        <v>182</v>
      </c>
      <c r="C40" s="275"/>
      <c r="D40" s="275"/>
    </row>
    <row r="41">
      <c r="A41" s="273" t="s">
        <v>183</v>
      </c>
      <c r="B41" s="274" t="s">
        <v>184</v>
      </c>
      <c r="C41" s="275"/>
      <c r="D41" s="275"/>
    </row>
    <row r="42">
      <c r="A42" s="277" t="s">
        <v>185</v>
      </c>
      <c r="B42" s="278" t="s">
        <v>186</v>
      </c>
      <c r="C42" s="279">
        <f>SUM(C34:C41)</f>
        <v>0</v>
      </c>
      <c r="D42" s="279">
        <f>SUM(D34:D41)</f>
        <v>0</v>
      </c>
    </row>
    <row r="43">
      <c r="A43" s="280"/>
      <c r="B43" s="281"/>
      <c r="C43" s="282"/>
      <c r="D43" s="282"/>
    </row>
    <row r="44" ht="11.15" customHeight="1">
      <c r="A44" s="283" t="s">
        <v>187</v>
      </c>
      <c r="B44" s="281"/>
      <c r="C44" s="282"/>
      <c r="D44" s="282"/>
    </row>
    <row r="45" ht="11.15" customHeight="1">
      <c r="A45" s="284" t="s">
        <v>188</v>
      </c>
      <c r="B45" s="281"/>
      <c r="C45" s="282"/>
      <c r="D45" s="282"/>
    </row>
    <row r="46" ht="11.15" customHeight="1">
      <c r="A46" s="284" t="s">
        <v>189</v>
      </c>
    </row>
    <row r="47" ht="11.15" customHeight="1">
      <c r="A47" s="284"/>
    </row>
    <row r="48">
      <c r="A48" s="259" t="s">
        <v>190</v>
      </c>
      <c r="B48" s="260"/>
      <c r="C48" s="196"/>
      <c r="D48" s="196"/>
      <c r="E48" s="196"/>
      <c r="F48" s="196"/>
    </row>
    <row r="49" ht="29.149999999999999" customHeight="1">
      <c r="A49" s="285" t="s">
        <v>191</v>
      </c>
      <c r="B49" s="285"/>
      <c r="C49" s="285"/>
      <c r="D49" s="285"/>
      <c r="E49" s="285"/>
      <c r="F49" s="285"/>
    </row>
    <row r="50" ht="11.25" customHeight="1">
      <c r="A50" s="285"/>
      <c r="B50" s="285"/>
      <c r="C50" s="285"/>
      <c r="D50" s="285"/>
      <c r="E50" s="285"/>
      <c r="F50" s="285"/>
    </row>
    <row r="51" ht="15">
      <c r="A51" s="223" t="s">
        <v>15</v>
      </c>
      <c r="B51" s="286"/>
      <c r="C51" s="263" t="s">
        <v>165</v>
      </c>
      <c r="D51" s="265" t="s">
        <v>166</v>
      </c>
      <c r="E51" s="265" t="s">
        <v>167</v>
      </c>
      <c r="F51" s="196"/>
    </row>
    <row r="52" ht="15">
      <c r="A52" s="287"/>
      <c r="B52" s="288"/>
      <c r="C52" s="289" t="s">
        <v>168</v>
      </c>
      <c r="D52" s="290"/>
      <c r="E52" s="291"/>
      <c r="F52" s="196"/>
    </row>
    <row r="53" ht="6.75" customHeight="1">
      <c r="A53" s="292"/>
      <c r="B53" s="293"/>
      <c r="C53" s="294"/>
      <c r="D53" s="294"/>
      <c r="E53" s="295"/>
      <c r="F53" s="196"/>
    </row>
    <row r="54">
      <c r="A54" s="296" t="s">
        <v>192</v>
      </c>
      <c r="B54" s="297"/>
      <c r="C54" s="298" t="s">
        <v>193</v>
      </c>
      <c r="D54" s="299"/>
      <c r="E54" s="299"/>
      <c r="F54" s="196"/>
    </row>
    <row r="55">
      <c r="A55" s="300" t="s">
        <v>194</v>
      </c>
      <c r="B55" s="301"/>
      <c r="C55" s="302" t="s">
        <v>195</v>
      </c>
      <c r="D55" s="299"/>
      <c r="E55" s="299"/>
      <c r="F55" s="196"/>
    </row>
    <row r="56">
      <c r="A56" s="300" t="s">
        <v>196</v>
      </c>
      <c r="B56" s="301"/>
      <c r="C56" s="302" t="s">
        <v>197</v>
      </c>
      <c r="D56" s="299"/>
      <c r="E56" s="299"/>
      <c r="F56" s="196"/>
    </row>
    <row r="57">
      <c r="A57" s="303" t="s">
        <v>198</v>
      </c>
      <c r="B57" s="304"/>
      <c r="C57" s="305" t="s">
        <v>199</v>
      </c>
      <c r="D57" s="306"/>
      <c r="E57" s="306"/>
      <c r="F57" s="196"/>
    </row>
    <row r="58" ht="6.75" customHeight="1">
      <c r="A58" s="307"/>
      <c r="B58" s="308"/>
      <c r="C58" s="309"/>
      <c r="D58" s="310"/>
      <c r="E58" s="311"/>
      <c r="F58" s="196"/>
    </row>
    <row r="59">
      <c r="A59" s="296" t="s">
        <v>200</v>
      </c>
      <c r="B59" s="297"/>
      <c r="C59" s="298" t="s">
        <v>201</v>
      </c>
      <c r="D59" s="312"/>
      <c r="E59" s="312"/>
      <c r="F59" s="196"/>
    </row>
    <row r="60">
      <c r="A60" s="300" t="s">
        <v>202</v>
      </c>
      <c r="B60" s="301"/>
      <c r="C60" s="302" t="s">
        <v>203</v>
      </c>
      <c r="D60" s="299"/>
      <c r="E60" s="299"/>
    </row>
    <row r="61">
      <c r="A61" s="300" t="s">
        <v>204</v>
      </c>
      <c r="B61" s="301"/>
      <c r="C61" s="313" t="s">
        <v>205</v>
      </c>
      <c r="D61" s="299"/>
      <c r="E61" s="299"/>
    </row>
    <row r="62">
      <c r="A62" s="300" t="s">
        <v>206</v>
      </c>
      <c r="B62" s="301"/>
      <c r="C62" s="302" t="s">
        <v>207</v>
      </c>
      <c r="D62" s="299"/>
      <c r="E62" s="299"/>
    </row>
    <row r="63">
      <c r="A63" s="300" t="s">
        <v>208</v>
      </c>
      <c r="B63" s="301"/>
      <c r="C63" s="302"/>
      <c r="D63" s="314"/>
      <c r="E63" s="314"/>
    </row>
    <row r="64">
      <c r="A64" s="315" t="s">
        <v>209</v>
      </c>
      <c r="B64" s="301"/>
      <c r="C64" s="302" t="s">
        <v>210</v>
      </c>
      <c r="D64" s="299"/>
      <c r="E64" s="299"/>
    </row>
    <row r="65">
      <c r="A65" s="315" t="s">
        <v>211</v>
      </c>
      <c r="B65" s="301"/>
      <c r="C65" s="302" t="s">
        <v>212</v>
      </c>
      <c r="D65" s="299"/>
      <c r="E65" s="299"/>
    </row>
    <row r="66">
      <c r="A66" s="315" t="s">
        <v>213</v>
      </c>
      <c r="B66" s="301"/>
      <c r="C66" s="313" t="s">
        <v>214</v>
      </c>
      <c r="D66" s="299"/>
      <c r="E66" s="299"/>
    </row>
    <row r="67">
      <c r="A67" s="315" t="s">
        <v>215</v>
      </c>
      <c r="B67" s="301"/>
      <c r="C67" s="313" t="s">
        <v>216</v>
      </c>
      <c r="D67" s="299"/>
      <c r="E67" s="299"/>
    </row>
    <row r="68">
      <c r="B68" s="316"/>
      <c r="C68" s="196"/>
      <c r="D68" s="196"/>
      <c r="E68" s="196"/>
      <c r="F68" s="196"/>
    </row>
    <row r="69" ht="11.15" customHeight="1">
      <c r="A69" s="283" t="s">
        <v>187</v>
      </c>
      <c r="B69" s="317"/>
      <c r="C69" s="196"/>
      <c r="D69" s="196"/>
      <c r="E69" s="196"/>
      <c r="F69" s="196"/>
    </row>
    <row r="70" ht="11.15" customHeight="1">
      <c r="A70" s="284" t="s">
        <v>188</v>
      </c>
      <c r="B70" s="317"/>
      <c r="C70" s="196"/>
      <c r="D70" s="196"/>
      <c r="E70" s="196"/>
      <c r="F70" s="196"/>
    </row>
    <row r="71" ht="11.15" customHeight="1">
      <c r="A71" s="284" t="s">
        <v>189</v>
      </c>
    </row>
  </sheetData>
  <sheetProtection algorithmName="SHA-512" hashValue="adpKdUhQS4A/aubFl+BjNJ9KR0PZxjJvpb+fu1IQd0xOBVVwl9aqGsK2QEjoOZ9BqinWHLer2lQaR3hUqzztyQ==" saltValue="aJwoarerpCED2VEaY/ACyQ==" spinCount="100000" autoFilter="1" deleteColumns="1" deleteRows="1" formatCells="1" formatColumns="1" formatRows="1" insertColumns="1" insertHyperlinks="1" insertRows="1" objects="1" pivotTables="1" scenarios="1" selectLockedCells="1" selectUnlockedCells="0" sheet="1" sort="1"/>
  <mergeCells count="44">
    <mergeCell ref="A62:B62"/>
    <mergeCell ref="A27:B27"/>
    <mergeCell ref="A30:F30"/>
    <mergeCell ref="A33:B33"/>
    <mergeCell ref="A49:F49"/>
    <mergeCell ref="A54:B54"/>
    <mergeCell ref="A55:B55"/>
    <mergeCell ref="A56:B56"/>
    <mergeCell ref="A57:B57"/>
    <mergeCell ref="A59:B59"/>
    <mergeCell ref="A60:B60"/>
    <mergeCell ref="A61:B61"/>
    <mergeCell ref="C26:D26"/>
    <mergeCell ref="A16:B16"/>
    <mergeCell ref="C16:D16"/>
    <mergeCell ref="A18:B18"/>
    <mergeCell ref="A19:B19"/>
    <mergeCell ref="A20:B20"/>
    <mergeCell ref="C20:D20"/>
    <mergeCell ref="A21:B21"/>
    <mergeCell ref="A22:B22"/>
    <mergeCell ref="A24:B24"/>
    <mergeCell ref="A25:B25"/>
    <mergeCell ref="A26:B26"/>
    <mergeCell ref="A15:B15"/>
    <mergeCell ref="C15:D15"/>
    <mergeCell ref="A6:B6"/>
    <mergeCell ref="A7:B7"/>
    <mergeCell ref="A8:B8"/>
    <mergeCell ref="C8:D8"/>
    <mergeCell ref="A9:B9"/>
    <mergeCell ref="C9:D9"/>
    <mergeCell ref="A10:B10"/>
    <mergeCell ref="A12:B12"/>
    <mergeCell ref="A13:B13"/>
    <mergeCell ref="A14:B14"/>
    <mergeCell ref="C14:D14"/>
    <mergeCell ref="A4:B4"/>
    <mergeCell ref="C4:D4"/>
    <mergeCell ref="A1:F1"/>
    <mergeCell ref="A2:B2"/>
    <mergeCell ref="C2:D2"/>
    <mergeCell ref="A3:B3"/>
    <mergeCell ref="C3:D3"/>
  </mergeCells>
  <printOptions headings="0" gridLines="0"/>
  <pageMargins left="0.31496062992125984" right="0.31496062992125984" top="0.94488188976377963" bottom="0.74803149606299213" header="0.31496062992125984" footer="0.31496062992125984"/>
  <pageSetup paperSize="9" scale="100" fitToWidth="0" fitToHeight="1" pageOrder="downThenOver" orientation="portrait" usePrinterDefaults="1" blackAndWhite="0" draft="0" cellComments="none" useFirstPageNumber="0" errors="displayed" horizontalDpi="600" verticalDpi="600" copies="1"/>
  <headerFooter>
    <oddHeader>&amp;C&amp;10REGIME D’APPUI AUX PME POUR L’INNOVATION DUALE - RAPID&amp;11
&amp;10en application du Régime cadre exempté de notification N° SA.111723&amp;X(1)&amp;11&amp;X
&amp;"-,Gras"Questionnaire d'éligibilité financière&amp;R </oddHeader>
    <oddFooter>&amp;L&amp;10&amp;X(1)&amp;X &amp;9relatif aux aides à la recherche, au développement et à l'innovation (RDI) pour la période 2024-2026&amp;R&amp;10Page &amp;P/&amp;N</oddFooter>
  </headerFooter>
  <rowBreaks count="1" manualBreakCount="1">
    <brk id="46" man="1" max="16383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03009E-0071-4DEE-BEE7-00A5002F0092}" type="list" allowBlank="1" errorStyle="stop" imeMode="noControl" operator="between" showDropDown="0" showErrorMessage="1" showInputMessage="0">
          <x14:formula1>
            <xm:f>"Procédure de sauvegarde,Procédure de redressement judiciaire,Procédure de liquidation judiciaire"</xm:f>
          </x14:formula1>
          <xm:sqref>C9</xm:sqref>
        </x14:dataValidation>
        <x14:dataValidation xr:uid="{00EE00CD-00FC-4B0A-8D49-006B0007006D}" type="date" allowBlank="1" errorStyle="stop" imeMode="noControl" operator="greaterThanOrEqual" showDropDown="0" showErrorMessage="1" showInputMessage="0">
          <x14:formula1>
            <xm:f>1</xm:f>
          </x14:formula1>
          <xm:sqref>D63:E63 D58:E58 C33:D33 D52:E53</xm:sqref>
        </x14:dataValidation>
        <x14:dataValidation xr:uid="{00FB0028-00DE-424C-811F-001300F90097}" type="date" allowBlank="1" errorStyle="stop" imeMode="noControl" operator="greaterThanOrEqual" showDropDown="0" showErrorMessage="0" showInputMessage="0">
          <x14:formula1>
            <xm:f>1</xm:f>
          </x14:formula1>
          <xm:sqref>C2:C3 C8</xm:sqref>
        </x14:dataValidation>
        <x14:dataValidation xr:uid="{009A008A-00C5-4B08-92BB-00FE00AD0007}" type="date" allowBlank="1" errorStyle="stop" imeMode="noControl" operator="greaterThanOrEqual" showDropDown="0" showErrorMessage="1" showInputMessage="0">
          <x14:formula1>
            <xm:f>43739</xm:f>
          </x14:formula1>
          <xm:sqref>E3:F4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Feuil2">
    <outlinePr applyStyles="0" summaryBelow="1" summaryRight="1" showOutlineSymbols="1"/>
    <pageSetUpPr autoPageBreaks="1" fitToPage="1"/>
  </sheetPr>
  <sheetViews>
    <sheetView zoomScale="75" workbookViewId="0">
      <selection activeCell="A27" activeCellId="0" sqref="A27:B27"/>
    </sheetView>
  </sheetViews>
  <sheetFormatPr baseColWidth="10" defaultColWidth="11.453125" defaultRowHeight="12.5"/>
  <cols>
    <col customWidth="1" min="1" max="1" style="45" width="25.54296875"/>
    <col customWidth="1" min="2" max="2" style="45" width="33.1796875"/>
    <col customWidth="1" min="3" max="3" style="45" width="20.1796875"/>
    <col customWidth="1" min="4" max="4" style="45" width="26.1796875"/>
    <col customWidth="1" min="5" max="5" style="45" width="5.54296875"/>
    <col customWidth="1" hidden="1" min="6" max="7" style="46" width="2"/>
    <col customWidth="1" hidden="1" min="8" max="8" style="47" width="36.453125"/>
    <col bestFit="1" customWidth="1" min="9" max="9" style="48" width="62.453125"/>
    <col min="10" max="16384" style="45" width="11.453125"/>
  </cols>
  <sheetData>
    <row r="1" ht="18" customHeight="1">
      <c r="A1" s="3" t="str">
        <f>Synthèse_projet!A1:E1</f>
        <v xml:space="preserve">REGIME D’APPUI AUX PME POUR L’INNOVATION DUALE - RAPID</v>
      </c>
      <c r="B1" s="3"/>
      <c r="C1" s="3"/>
      <c r="D1" s="3"/>
      <c r="E1" s="3"/>
      <c r="I1" s="5" t="s">
        <v>1</v>
      </c>
    </row>
    <row r="3" ht="15.5">
      <c r="A3" s="49" t="s">
        <v>24</v>
      </c>
      <c r="B3" s="50"/>
      <c r="C3" s="50"/>
      <c r="D3" s="51"/>
      <c r="E3" s="52"/>
    </row>
    <row r="4" ht="13">
      <c r="A4" s="53" t="s">
        <v>25</v>
      </c>
      <c r="B4" s="54"/>
      <c r="C4" s="54"/>
      <c r="D4" s="55"/>
      <c r="E4" s="56"/>
      <c r="I4" s="1"/>
    </row>
    <row r="5">
      <c r="I5" s="1" t="s">
        <v>15</v>
      </c>
    </row>
    <row r="6" ht="31.5" customHeight="1">
      <c r="A6" s="57" t="s">
        <v>3</v>
      </c>
      <c r="B6" s="58" t="str">
        <f>IF(Synthèse_projet!B5="","",Synthèse_projet!B5)</f>
        <v/>
      </c>
      <c r="C6" s="59" t="e">
        <f>IF((Synthèse_projet!#REF!)="", "&lt;&lt; Le code SIREN doit être saisi dans le premier onglet","")</f>
        <v>#REF!</v>
      </c>
      <c r="D6" s="60" t="e">
        <f>IF((Synthèse_projet!#REF!)="", "&lt;&lt; Le code SIREN doit être saisi dans le premier onglet","")</f>
        <v>#REF!</v>
      </c>
      <c r="E6" s="61"/>
      <c r="I6" s="12" t="str">
        <f>IF(OR(LEFT(B6,1)="",LEFT(B6,1)=" "),"&lt;&lt; L'acronyme doit être saisi dans le premier onglet","")</f>
        <v xml:space="preserve">&lt;&lt; L'acronyme doit être saisi dans le premier onglet</v>
      </c>
    </row>
    <row r="7" ht="30" customHeight="1">
      <c r="A7" s="57" t="s">
        <v>26</v>
      </c>
      <c r="B7" s="58"/>
      <c r="C7" s="59"/>
      <c r="D7" s="60"/>
      <c r="E7" s="62"/>
      <c r="I7" s="12" t="str">
        <f>IF(OR(LEFT(B7,1)="",LEFT(B7,1)=" "),"&lt;&lt; Saisir le nom du partenaire du projet","")</f>
        <v xml:space="preserve">&lt;&lt; Saisir le nom du partenaire du projet</v>
      </c>
    </row>
    <row r="8" ht="29.25" customHeight="1">
      <c r="A8" s="57" t="s">
        <v>27</v>
      </c>
      <c r="B8" s="63"/>
      <c r="C8" s="37"/>
      <c r="D8" s="38"/>
      <c r="E8" s="62"/>
      <c r="I8" s="12" t="str">
        <f>IF(OR(LEFT(B8,1)="",LEFT(B8,1)=" "),"&lt;&lt; Saisir l'adresse complète : rue, code postal et ville","")</f>
        <v xml:space="preserve">&lt;&lt; Saisir l'adresse complète : rue, code postal et ville</v>
      </c>
    </row>
    <row r="9" ht="29.25" customHeight="1">
      <c r="A9" s="57" t="s">
        <v>28</v>
      </c>
      <c r="B9" s="36"/>
      <c r="C9" s="37"/>
      <c r="D9" s="38"/>
      <c r="E9" s="62"/>
      <c r="I9" s="12"/>
    </row>
    <row r="10" ht="29.25" customHeight="1">
      <c r="A10" s="57" t="s">
        <v>29</v>
      </c>
      <c r="B10" s="36"/>
      <c r="C10" s="37"/>
      <c r="D10" s="38"/>
      <c r="E10" s="62"/>
      <c r="I10" s="12"/>
    </row>
    <row r="11" ht="27.75" customHeight="1">
      <c r="A11" s="57" t="s">
        <v>30</v>
      </c>
      <c r="B11" s="64"/>
      <c r="C11" s="65"/>
      <c r="D11" s="66"/>
      <c r="E11" s="67"/>
    </row>
    <row r="12" ht="33" customHeight="1">
      <c r="A12" s="57" t="s">
        <v>14</v>
      </c>
      <c r="B12" s="68"/>
      <c r="C12" s="69"/>
      <c r="D12" s="70"/>
      <c r="E12" s="71"/>
      <c r="I12" s="12" t="str">
        <f>IF(LEN(B12)&lt;&gt;9," &lt;&lt; Le code SIREN doit être saisi dans le premier onglet","")</f>
        <v xml:space="preserve"> &lt;&lt; Le code SIREN doit être saisi dans le premier onglet</v>
      </c>
    </row>
    <row r="13" ht="31.5" customHeight="1">
      <c r="A13" s="57" t="s">
        <v>31</v>
      </c>
      <c r="B13" s="72"/>
      <c r="C13" s="57" t="s">
        <v>32</v>
      </c>
      <c r="D13" s="72"/>
      <c r="E13" s="62"/>
      <c r="I13" s="73"/>
      <c r="J13" s="74"/>
      <c r="K13" s="74"/>
    </row>
    <row r="14" ht="28.5" customHeight="1">
      <c r="A14" s="57" t="s">
        <v>33</v>
      </c>
      <c r="B14" s="75"/>
      <c r="C14" s="76"/>
      <c r="D14" s="77"/>
      <c r="E14" s="78"/>
    </row>
    <row r="15" ht="29.25" customHeight="1">
      <c r="A15" s="57" t="s">
        <v>34</v>
      </c>
      <c r="B15" s="79"/>
      <c r="C15" s="80"/>
      <c r="D15" s="81"/>
      <c r="E15" s="82"/>
      <c r="F15" s="83" t="str">
        <f>IF(AND(B16="Oui", OR(B17="", B17=" ")),"0","1")</f>
        <v>1</v>
      </c>
      <c r="G15" s="83" t="str">
        <f>IF(AND(B16="Oui", D17&lt;B14),"0","1")</f>
        <v>1</v>
      </c>
      <c r="H15" s="84" t="s">
        <v>35</v>
      </c>
      <c r="I15" s="85" t="str">
        <f>IF(B15="","&lt;&lt; en MILLIERS d'euros (k€) ou vide si pas de CA","")</f>
        <v xml:space="preserve">&lt;&lt; en MILLIERS d'euros (k€) ou vide si pas de CA</v>
      </c>
    </row>
    <row r="16" ht="24.75" customHeight="1">
      <c r="A16" s="86" t="s">
        <v>36</v>
      </c>
      <c r="B16" s="36"/>
      <c r="C16" s="87"/>
      <c r="D16" s="88"/>
      <c r="E16" s="67"/>
      <c r="F16" s="83" t="str">
        <f>IF(AND(B16="Non", OR(B17="", B17=" ")),"1","0")</f>
        <v>0</v>
      </c>
      <c r="G16" s="83" t="str">
        <f>IF(AND(B16="Non", OR(D17="", D17=" ")),"1","0")</f>
        <v>0</v>
      </c>
      <c r="H16" s="84" t="s">
        <v>37</v>
      </c>
      <c r="I16" s="85"/>
    </row>
    <row r="17" ht="39" customHeight="1">
      <c r="A17" s="86" t="s">
        <v>38</v>
      </c>
      <c r="B17" s="43"/>
      <c r="C17" s="57" t="s">
        <v>39</v>
      </c>
      <c r="D17" s="89"/>
      <c r="E17" s="74"/>
      <c r="I17" s="12" t="str">
        <f>IF(B16="Non",(IF(OR(F16="0",G16="0"),"&lt;&lt; les cellules doivent être vides","")),(IF(AND(B16="Oui",OR(B17="",B17=" "))," &lt;&lt; Préciser le groupe d'appartenance",IF(AND(B16="Oui",D17&lt;B14)," &lt;&lt; L'effectif groupe doit être &gt; à l'effectif porteur/partenaire",""))))</f>
        <v/>
      </c>
    </row>
    <row r="18" s="47" customFormat="1" ht="24.75" customHeight="1">
      <c r="A18" s="90" t="s">
        <v>40</v>
      </c>
      <c r="B18" s="90"/>
      <c r="C18" s="90"/>
      <c r="D18" s="90"/>
      <c r="E18" s="91"/>
      <c r="F18" s="46"/>
      <c r="G18" s="92"/>
      <c r="H18" s="47"/>
      <c r="I18" s="48"/>
      <c r="J18" s="47"/>
      <c r="K18" s="47"/>
      <c r="L18" s="47"/>
      <c r="M18" s="47"/>
      <c r="N18" s="47"/>
      <c r="O18" s="47"/>
      <c r="P18" s="47"/>
      <c r="Q18" s="47"/>
      <c r="R18" s="47"/>
    </row>
    <row r="19" ht="32.25" customHeight="1">
      <c r="A19" s="43" t="s">
        <v>15</v>
      </c>
      <c r="B19" s="93"/>
      <c r="C19" s="93"/>
      <c r="D19" s="93"/>
      <c r="E19" s="67"/>
    </row>
    <row r="20" ht="32.25" customHeight="1">
      <c r="A20" s="57" t="s">
        <v>41</v>
      </c>
      <c r="B20" s="94"/>
      <c r="C20" s="94"/>
      <c r="D20" s="95"/>
      <c r="E20" s="71"/>
      <c r="I20" s="12" t="str">
        <f>IF(LEN(B20)&lt;&gt;14," &lt;&lt; Le code SIRET doit contenir 14 caractères","")</f>
        <v xml:space="preserve"> &lt;&lt; Le code SIRET doit contenir 14 caractères</v>
      </c>
    </row>
    <row r="21" s="96" customFormat="1" ht="17.25" customHeight="1">
      <c r="A21" s="57" t="s">
        <v>42</v>
      </c>
      <c r="B21" s="57"/>
      <c r="C21" s="57"/>
      <c r="D21" s="57"/>
      <c r="E21" s="97"/>
      <c r="F21" s="98"/>
      <c r="G21" s="98"/>
      <c r="H21" s="99"/>
      <c r="I21" s="1"/>
      <c r="J21" s="96"/>
      <c r="K21" s="96"/>
      <c r="L21" s="96"/>
      <c r="M21" s="96"/>
      <c r="N21" s="96"/>
      <c r="O21" s="96"/>
      <c r="P21" s="96"/>
      <c r="Q21" s="96"/>
      <c r="R21" s="96"/>
    </row>
    <row r="22" ht="17.25" customHeight="1">
      <c r="A22" s="57" t="s">
        <v>43</v>
      </c>
      <c r="B22" s="36"/>
      <c r="C22" s="37"/>
      <c r="D22" s="38"/>
      <c r="E22" s="62"/>
      <c r="F22" s="98"/>
    </row>
    <row r="23" ht="17.25" customHeight="1">
      <c r="A23" s="57" t="s">
        <v>44</v>
      </c>
      <c r="B23" s="100"/>
      <c r="C23" s="101"/>
      <c r="D23" s="101"/>
      <c r="E23" s="102"/>
      <c r="F23" s="103">
        <f>LEN(B25)</f>
        <v>0</v>
      </c>
      <c r="G23" s="103">
        <f>LEN(D25)</f>
        <v>0</v>
      </c>
      <c r="H23" s="99" t="s">
        <v>45</v>
      </c>
    </row>
    <row r="24" ht="17.25" customHeight="1">
      <c r="A24" s="57" t="s">
        <v>46</v>
      </c>
      <c r="B24" s="100"/>
      <c r="C24" s="101"/>
      <c r="D24" s="101"/>
      <c r="E24" s="102"/>
      <c r="F24" s="103">
        <f>LEN(B25)-LEN(SUBSTITUTE(B25," ",""))</f>
        <v>0</v>
      </c>
      <c r="G24" s="103">
        <f>LEN(D25)-LEN(SUBSTITUTE(D25," ",""))</f>
        <v>0</v>
      </c>
      <c r="H24" s="99" t="s">
        <v>47</v>
      </c>
    </row>
    <row r="25" ht="17.25" customHeight="1">
      <c r="A25" s="57" t="s">
        <v>48</v>
      </c>
      <c r="B25" s="43"/>
      <c r="C25" s="57" t="s">
        <v>49</v>
      </c>
      <c r="D25" s="43"/>
      <c r="E25" s="62"/>
      <c r="G25" s="104"/>
      <c r="I25" s="12" t="str">
        <f>(IF(OR(AND(F23=14, F24=4),AND(F23=0, F24=0)),(IF(OR(AND(G23=14, G24=4),AND(G23=0, G24=0)),""," &lt;&lt; Les numéros de téléphone doivent être au format xx xx xx xx xx (ou cellule vide)"))," &lt;&lt; Les numéros de téléphone doivent être au format xx xx xx xx xx (ou cellule vide)"))</f>
        <v/>
      </c>
    </row>
    <row r="26" s="96" customFormat="1" ht="17.25" customHeight="1">
      <c r="A26" s="57" t="s">
        <v>50</v>
      </c>
      <c r="B26" s="57"/>
      <c r="C26" s="57"/>
      <c r="D26" s="57"/>
      <c r="E26" s="97"/>
      <c r="F26" s="105"/>
      <c r="G26" s="98"/>
      <c r="H26" s="99"/>
      <c r="I26" s="106"/>
      <c r="J26" s="96"/>
      <c r="K26" s="96"/>
      <c r="L26" s="96"/>
      <c r="M26" s="96"/>
      <c r="N26" s="96"/>
      <c r="O26" s="96"/>
      <c r="P26" s="96"/>
      <c r="Q26" s="96"/>
      <c r="R26" s="96"/>
    </row>
    <row r="27" ht="17.25" customHeight="1">
      <c r="A27" s="57" t="s">
        <v>43</v>
      </c>
      <c r="B27" s="36"/>
      <c r="C27" s="37"/>
      <c r="D27" s="38"/>
      <c r="E27" s="78"/>
      <c r="F27" s="107"/>
      <c r="I27" s="106"/>
    </row>
    <row r="28" ht="17.25" customHeight="1">
      <c r="A28" s="57" t="s">
        <v>44</v>
      </c>
      <c r="B28" s="100"/>
      <c r="C28" s="101"/>
      <c r="D28" s="101"/>
      <c r="E28" s="62"/>
      <c r="F28" s="103">
        <f>LEN(B30)</f>
        <v>0</v>
      </c>
      <c r="G28" s="103">
        <f>LEN(D30)</f>
        <v>0</v>
      </c>
      <c r="H28" s="99" t="s">
        <v>45</v>
      </c>
      <c r="I28" s="106"/>
    </row>
    <row r="29" ht="17.25" customHeight="1">
      <c r="A29" s="57" t="s">
        <v>46</v>
      </c>
      <c r="B29" s="100"/>
      <c r="C29" s="101"/>
      <c r="D29" s="101"/>
      <c r="E29" s="102"/>
      <c r="F29" s="103">
        <f>LEN(B30)-LEN(SUBSTITUTE(B30," ",""))</f>
        <v>0</v>
      </c>
      <c r="G29" s="103">
        <f>LEN(D30)-LEN(SUBSTITUTE(D30," ",""))</f>
        <v>0</v>
      </c>
      <c r="H29" s="99" t="s">
        <v>47</v>
      </c>
      <c r="I29" s="48"/>
    </row>
    <row r="30" ht="17.25" customHeight="1">
      <c r="A30" s="57" t="s">
        <v>48</v>
      </c>
      <c r="B30" s="43"/>
      <c r="C30" s="57" t="s">
        <v>49</v>
      </c>
      <c r="D30" s="43"/>
      <c r="E30" s="62"/>
      <c r="G30" s="104"/>
      <c r="I30" s="12" t="str">
        <f>(IF(OR(AND(F28=14, F29=4),AND(F28=0, F29=0)),(IF(OR(AND(G28=14, G29=4),AND(G28=0, G29=0)),""," &lt;&lt; Les numéros de téléphone doivent être au format xx xx xx xx xx (ou cellule vide)"))," &lt;&lt; Les numéros de téléphone doivent être au format xx xx xx xx xx (ou cellule vide)"))</f>
        <v/>
      </c>
    </row>
    <row r="31" s="96" customFormat="1" ht="30" customHeight="1">
      <c r="A31" s="108" t="s">
        <v>51</v>
      </c>
      <c r="B31" s="108"/>
      <c r="C31" s="108"/>
      <c r="D31" s="108"/>
      <c r="E31" s="91"/>
      <c r="F31" s="98"/>
      <c r="G31" s="98"/>
      <c r="H31" s="99"/>
      <c r="I31" s="1"/>
      <c r="J31" s="96"/>
      <c r="K31" s="96"/>
      <c r="L31" s="96"/>
      <c r="M31" s="96"/>
      <c r="N31" s="96"/>
      <c r="O31" s="96"/>
      <c r="P31" s="96"/>
      <c r="Q31" s="96"/>
      <c r="R31" s="96"/>
    </row>
    <row r="32" ht="17.25" customHeight="1">
      <c r="A32" s="57" t="s">
        <v>43</v>
      </c>
      <c r="B32" s="36"/>
      <c r="C32" s="37"/>
      <c r="D32" s="38"/>
      <c r="E32" s="78"/>
    </row>
    <row r="33" ht="17.25" customHeight="1">
      <c r="A33" s="57" t="s">
        <v>44</v>
      </c>
      <c r="B33" s="100"/>
      <c r="C33" s="101"/>
      <c r="D33" s="101"/>
      <c r="E33" s="62"/>
      <c r="F33" s="103">
        <f>LEN(B35)</f>
        <v>0</v>
      </c>
      <c r="G33" s="103">
        <f>LEN(D35)</f>
        <v>0</v>
      </c>
      <c r="H33" s="99" t="s">
        <v>45</v>
      </c>
    </row>
    <row r="34" ht="17.25" customHeight="1">
      <c r="A34" s="57" t="s">
        <v>46</v>
      </c>
      <c r="B34" s="100"/>
      <c r="C34" s="101"/>
      <c r="D34" s="101"/>
      <c r="E34" s="102"/>
      <c r="F34" s="103">
        <f>LEN(B35)-LEN(SUBSTITUTE(B35," ",""))</f>
        <v>0</v>
      </c>
      <c r="G34" s="103">
        <f>LEN(D35)-LEN(SUBSTITUTE(D35," ",""))</f>
        <v>0</v>
      </c>
      <c r="H34" s="99" t="s">
        <v>47</v>
      </c>
    </row>
    <row r="35" ht="17.25" customHeight="1">
      <c r="A35" s="57" t="s">
        <v>48</v>
      </c>
      <c r="B35" s="43"/>
      <c r="C35" s="57" t="s">
        <v>49</v>
      </c>
      <c r="D35" s="43"/>
      <c r="E35" s="62"/>
      <c r="G35" s="104"/>
      <c r="I35" s="12" t="str">
        <f>(IF(OR(AND(F33=14, F34=4),AND(F33=0, F34=0)),(IF(OR(AND(G33=14, G34=4),AND(G33=0, G34=0)),""," &lt;&lt; Les numéros de téléphone doivent être au format xx xx xx xx xx (ou cellule vide)"))," &lt;&lt; Les numéros de téléphone doivent être au format xx xx xx xx xx (ou cellule vide)"))</f>
        <v/>
      </c>
    </row>
    <row r="36">
      <c r="B36" s="48"/>
    </row>
  </sheetData>
  <sheetProtection autoFilter="1" deleteColumns="1" deleteRows="1" formatCells="1" formatColumns="1" formatRows="1" insertColumns="1" insertHyperlinks="1" insertRows="1" pivotTables="1" selectLockedCells="1" selectUnlockedCells="0" sheet="0" sort="1"/>
  <protectedRanges>
    <protectedRange name="Plage1" sqref="A19"/>
    <protectedRange name="Plage1_1" sqref="B27:B28 B32:B33 B30 B35 D34:E35 D29:E30 B22:B25 D25:E25"/>
    <protectedRange name="Plage1_3" sqref="B8"/>
    <protectedRange name="Plage1_4" sqref="B9"/>
    <protectedRange name="Plage1_5" sqref="B10"/>
    <protectedRange name="Plage1_6" sqref="B11"/>
    <protectedRange name="Plage1_8" sqref="B13"/>
    <protectedRange name="Plage1_9" sqref="D13:E13"/>
    <protectedRange name="Plage1_10" sqref="D14:E14 B14"/>
    <protectedRange name="Plage1_11" sqref="C16"/>
    <protectedRange name="Plage1_12" sqref="B20"/>
    <protectedRange name="Plage1_7_2" sqref="I13"/>
  </protectedRanges>
  <mergeCells count="28">
    <mergeCell ref="B12:D12"/>
    <mergeCell ref="B14:D14"/>
    <mergeCell ref="B15:D15"/>
    <mergeCell ref="B16:D16"/>
    <mergeCell ref="A1:D1"/>
    <mergeCell ref="B11:D11"/>
    <mergeCell ref="A3:D3"/>
    <mergeCell ref="A4:D4"/>
    <mergeCell ref="B6:D6"/>
    <mergeCell ref="B7:D7"/>
    <mergeCell ref="B8:D8"/>
    <mergeCell ref="B9:D9"/>
    <mergeCell ref="B10:D10"/>
    <mergeCell ref="B34:D34"/>
    <mergeCell ref="A26:D26"/>
    <mergeCell ref="A19:D19"/>
    <mergeCell ref="A18:D18"/>
    <mergeCell ref="B20:D20"/>
    <mergeCell ref="B27:D27"/>
    <mergeCell ref="B28:D28"/>
    <mergeCell ref="B22:D22"/>
    <mergeCell ref="B23:D23"/>
    <mergeCell ref="B32:D32"/>
    <mergeCell ref="B33:D33"/>
    <mergeCell ref="A31:D31"/>
    <mergeCell ref="B29:D29"/>
    <mergeCell ref="B24:D24"/>
    <mergeCell ref="A21:D21"/>
  </mergeCells>
  <conditionalFormatting sqref="B17">
    <cfRule type="expression" priority="1">
      <formula>IF(B16="Non", "a", "b")</formula>
    </cfRule>
  </conditionalFormatting>
  <dataValidations count="2" disablePrompts="0">
    <dataValidation sqref="B9:E9" type="none" allowBlank="1" error="Saisissez un nombre entier supérieur ou égal à 0" errorStyle="stop" errorTitle="Format incorrect" imeMode="noControl" operator="greaterThanOrEqual" showDropDown="0" showErrorMessage="0" showInputMessage="0"/>
    <dataValidation sqref="B20:E20 I13:K13" type="none" allowBlank="1" errorStyle="stop" imeMode="noControl" operator="greaterThanOrEqual" showDropDown="0" showErrorMessage="1" showInputMessage="1"/>
  </dataValidations>
  <printOptions headings="0" gridLines="0" horizontalCentered="1" verticalCentered="1"/>
  <pageMargins left="0.39370078740157477" right="0.39370078740157477" top="0.39370078740157477" bottom="0.39370078740157477" header="0.19685039370078738" footer="0.19685039370078738"/>
  <pageSetup paperSize="9" scale="92" fitToWidth="1" fitToHeight="0" pageOrder="downThenOver" orientation="portrait" usePrinterDefaults="1" blackAndWhite="0" draft="0" cellComments="none" useFirstPageNumber="0" errors="displayed" horizontalDpi="600" verticalDpi="600" copies="1"/>
  <headerFooter/>
  <legacyDrawing r:id="rId3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0E00E6-0096-49A1-A685-00F8002F00F5}" type="whole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B14:E14</xm:sqref>
        </x14:dataValidation>
        <x14:dataValidation xr:uid="{00E50096-0040-4F4E-A50C-00730051009D}" type="list" allowBlank="1" errorStyle="stop" imeMode="noControl" operator="between" showDropDown="0" showErrorMessage="1" showInputMessage="1">
          <x14:formula1>
            <xm:f>"Oui,Non"</xm:f>
          </x14:formula1>
          <xm:sqref>B16:E16</xm:sqref>
        </x14:dataValidation>
        <x14:dataValidation xr:uid="{008F0080-00E3-4788-9334-00BA00A90039}" type="whole" allowBlank="1" errorStyle="stop" imeMode="noControl" operator="greaterThanOrEqual" showDropDown="0" showErrorMessage="1" showInputMessage="1">
          <x14:formula1>
            <xm:f>0</xm:f>
          </x14:formula1>
          <xm:sqref>D17:E17 E12</xm:sqref>
        </x14:dataValidation>
        <x14:dataValidation xr:uid="{00380032-0085-4343-885C-00FA007E0090}" type="decimal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B15:E15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Feuil5">
    <outlinePr applyStyles="0" summaryBelow="1" summaryRight="1" showOutlineSymbols="1"/>
    <pageSetUpPr autoPageBreaks="1" fitToPage="1"/>
  </sheetPr>
  <sheetViews>
    <sheetView zoomScale="90" workbookViewId="0">
      <selection activeCell="B29" activeCellId="0" sqref="B29:G29"/>
    </sheetView>
  </sheetViews>
  <sheetFormatPr baseColWidth="10" defaultColWidth="11.453125" defaultRowHeight="14"/>
  <cols>
    <col customWidth="1" min="1" max="1" style="109" width="5.54296875"/>
    <col customWidth="1" min="2" max="2" style="109" width="36.54296875"/>
    <col customWidth="1" min="3" max="3" style="109" width="11.1796875"/>
    <col customWidth="1" min="4" max="4" style="109" width="9.1796875"/>
    <col customWidth="1" min="5" max="5" style="109" width="14.453125"/>
    <col customWidth="1" min="6" max="6" style="109" width="16.453125"/>
    <col customWidth="1" min="7" max="7" style="109" width="14.81640625"/>
    <col customWidth="1" min="8" max="8" style="109" width="12.26953125"/>
    <col customWidth="1" min="9" max="9" style="109" width="10.81640625"/>
    <col customWidth="1" min="10" max="10" style="109" width="15.54296875"/>
    <col min="11" max="16384" style="109" width="11.453125"/>
  </cols>
  <sheetData>
    <row r="1" ht="15" customHeight="1">
      <c r="A1" s="110" t="str">
        <f>[1]Synthèse_projet!A1:E1</f>
        <v xml:space="preserve">REGIME D’APPUI AUX PME POUR L’INNOVATION DUALE - RAPID</v>
      </c>
      <c r="B1" s="111"/>
      <c r="C1" s="111"/>
      <c r="D1" s="111"/>
      <c r="E1" s="112"/>
      <c r="F1" s="113" t="s">
        <v>52</v>
      </c>
      <c r="G1" s="114"/>
      <c r="H1" s="115" t="s">
        <v>53</v>
      </c>
      <c r="I1" s="116"/>
      <c r="J1" s="117"/>
      <c r="K1" s="118"/>
      <c r="L1" s="118"/>
      <c r="M1" s="118"/>
      <c r="N1" s="118"/>
    </row>
    <row r="2" ht="15" customHeight="1">
      <c r="A2" s="111" t="s">
        <v>54</v>
      </c>
      <c r="B2" s="112"/>
      <c r="C2" s="112"/>
      <c r="D2" s="112"/>
      <c r="E2" s="112"/>
      <c r="F2" s="113" t="s">
        <v>3</v>
      </c>
      <c r="G2" s="114"/>
      <c r="H2" s="119">
        <f>Synthèse_projet!$B$5</f>
        <v>0</v>
      </c>
      <c r="I2" s="120"/>
      <c r="J2" s="121"/>
      <c r="K2" s="118"/>
      <c r="L2" s="118"/>
      <c r="M2" s="118"/>
      <c r="N2" s="118"/>
    </row>
    <row r="3" ht="15" customHeight="1">
      <c r="A3" s="122" t="s">
        <v>55</v>
      </c>
      <c r="B3" s="112"/>
      <c r="C3" s="112"/>
      <c r="D3" s="112"/>
      <c r="E3" s="112"/>
      <c r="F3" s="113" t="s">
        <v>14</v>
      </c>
      <c r="G3" s="114"/>
      <c r="H3" s="123">
        <f>Présentation_ent2!$B$12</f>
        <v>0</v>
      </c>
      <c r="I3" s="120"/>
      <c r="J3" s="121"/>
      <c r="K3" s="118"/>
      <c r="L3" s="118"/>
      <c r="M3" s="118"/>
      <c r="N3" s="118"/>
    </row>
    <row r="4" ht="13.5" customHeight="1">
      <c r="A4" s="112"/>
      <c r="B4" s="112"/>
      <c r="C4" s="112"/>
      <c r="D4" s="112"/>
      <c r="E4" s="112"/>
      <c r="F4" s="113" t="s">
        <v>56</v>
      </c>
      <c r="G4" s="114"/>
      <c r="H4" s="124">
        <f>Présentation_ent2!$B$7</f>
        <v>0</v>
      </c>
      <c r="I4" s="125"/>
      <c r="J4" s="126"/>
      <c r="K4" s="118"/>
      <c r="L4" s="118"/>
      <c r="M4" s="118"/>
      <c r="N4" s="118"/>
    </row>
    <row r="5" ht="15" customHeight="1">
      <c r="A5" s="127" t="s">
        <v>57</v>
      </c>
      <c r="B5" s="128" t="s">
        <v>58</v>
      </c>
      <c r="C5" s="129"/>
      <c r="D5" s="129"/>
      <c r="E5" s="129"/>
      <c r="F5" s="129"/>
      <c r="G5" s="130"/>
      <c r="H5" s="131" t="s">
        <v>59</v>
      </c>
      <c r="I5" s="131" t="s">
        <v>60</v>
      </c>
      <c r="J5" s="131" t="s">
        <v>59</v>
      </c>
      <c r="K5" s="132"/>
      <c r="L5" s="118"/>
      <c r="M5" s="118"/>
      <c r="N5" s="118"/>
    </row>
    <row r="6" ht="15" customHeight="1">
      <c r="A6" s="133" t="s">
        <v>61</v>
      </c>
      <c r="B6" s="134"/>
      <c r="C6" s="135"/>
      <c r="D6" s="135"/>
      <c r="E6" s="135"/>
      <c r="F6" s="135"/>
      <c r="G6" s="136"/>
      <c r="H6" s="137" t="s">
        <v>62</v>
      </c>
      <c r="I6" s="137" t="s">
        <v>63</v>
      </c>
      <c r="J6" s="137" t="s">
        <v>64</v>
      </c>
      <c r="K6" s="132"/>
      <c r="L6" s="118"/>
      <c r="M6" s="118"/>
      <c r="N6" s="118"/>
    </row>
    <row r="7" ht="15" customHeight="1">
      <c r="A7" s="138" t="s">
        <v>65</v>
      </c>
      <c r="B7" s="139"/>
      <c r="C7" s="140"/>
      <c r="D7" s="140"/>
      <c r="E7" s="140"/>
      <c r="F7" s="140"/>
      <c r="G7" s="141"/>
      <c r="H7" s="142" t="s">
        <v>66</v>
      </c>
      <c r="I7" s="142" t="s">
        <v>67</v>
      </c>
      <c r="J7" s="142" t="s">
        <v>68</v>
      </c>
      <c r="K7" s="143"/>
      <c r="L7" s="118"/>
      <c r="M7" s="118"/>
      <c r="N7" s="118"/>
    </row>
    <row r="8" ht="15" customHeight="1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8"/>
      <c r="L8" s="118"/>
      <c r="M8" s="118"/>
      <c r="N8" s="118"/>
    </row>
    <row r="9" ht="15" customHeight="1">
      <c r="A9" s="111" t="s">
        <v>69</v>
      </c>
      <c r="B9" s="112"/>
      <c r="C9" s="112"/>
      <c r="D9" s="112"/>
      <c r="E9" s="112"/>
      <c r="F9" s="112"/>
      <c r="G9" s="112"/>
      <c r="H9" s="112"/>
      <c r="I9" s="112"/>
      <c r="J9" s="112"/>
      <c r="K9" s="144"/>
      <c r="L9" s="118"/>
      <c r="M9" s="118"/>
      <c r="N9" s="118"/>
    </row>
    <row r="10" ht="15" customHeight="1">
      <c r="A10" s="145" t="s">
        <v>70</v>
      </c>
      <c r="B10" s="146"/>
      <c r="C10" s="147"/>
      <c r="D10" s="147"/>
      <c r="E10" s="147"/>
      <c r="F10" s="147"/>
      <c r="G10" s="148"/>
      <c r="H10" s="149"/>
      <c r="I10" s="150"/>
      <c r="J10" s="151">
        <f t="shared" ref="J10:J14" si="4">ROUND($H10,2)*ROUND(I10,0)</f>
        <v>0</v>
      </c>
      <c r="K10" s="144"/>
      <c r="L10" s="118"/>
      <c r="M10" s="118"/>
      <c r="N10" s="118"/>
    </row>
    <row r="11" ht="15" customHeight="1">
      <c r="A11" s="145" t="s">
        <v>71</v>
      </c>
      <c r="B11" s="146"/>
      <c r="C11" s="147"/>
      <c r="D11" s="147"/>
      <c r="E11" s="147"/>
      <c r="F11" s="147"/>
      <c r="G11" s="148"/>
      <c r="H11" s="149"/>
      <c r="I11" s="150"/>
      <c r="J11" s="151">
        <f t="shared" si="4"/>
        <v>0</v>
      </c>
      <c r="K11" s="144"/>
      <c r="L11" s="118"/>
      <c r="M11" s="118"/>
      <c r="N11" s="118"/>
    </row>
    <row r="12" ht="15" customHeight="1">
      <c r="A12" s="145" t="s">
        <v>72</v>
      </c>
      <c r="B12" s="146"/>
      <c r="C12" s="147"/>
      <c r="D12" s="147"/>
      <c r="E12" s="147"/>
      <c r="F12" s="147"/>
      <c r="G12" s="148"/>
      <c r="H12" s="149"/>
      <c r="I12" s="150"/>
      <c r="J12" s="151">
        <f t="shared" si="4"/>
        <v>0</v>
      </c>
      <c r="K12" s="144"/>
      <c r="L12" s="118"/>
      <c r="M12" s="118"/>
      <c r="N12" s="118"/>
    </row>
    <row r="13" ht="15" customHeight="1">
      <c r="A13" s="145" t="s">
        <v>73</v>
      </c>
      <c r="B13" s="146" t="s">
        <v>15</v>
      </c>
      <c r="C13" s="147"/>
      <c r="D13" s="147"/>
      <c r="E13" s="147"/>
      <c r="F13" s="147"/>
      <c r="G13" s="148"/>
      <c r="H13" s="149"/>
      <c r="I13" s="150"/>
      <c r="J13" s="151">
        <f t="shared" si="4"/>
        <v>0</v>
      </c>
      <c r="K13" s="144"/>
      <c r="L13" s="118"/>
      <c r="M13" s="118"/>
      <c r="N13" s="118"/>
    </row>
    <row r="14" ht="15" customHeight="1">
      <c r="A14" s="145" t="s">
        <v>74</v>
      </c>
      <c r="B14" s="146" t="s">
        <v>15</v>
      </c>
      <c r="C14" s="147"/>
      <c r="D14" s="147"/>
      <c r="E14" s="147"/>
      <c r="F14" s="147"/>
      <c r="G14" s="148"/>
      <c r="H14" s="149"/>
      <c r="I14" s="150"/>
      <c r="J14" s="151">
        <f t="shared" si="4"/>
        <v>0</v>
      </c>
      <c r="K14" s="144"/>
      <c r="L14" s="118"/>
      <c r="M14" s="118"/>
      <c r="N14" s="118"/>
    </row>
    <row r="15" ht="5.1500000000000004" customHeight="1">
      <c r="A15" s="152"/>
      <c r="B15" s="153"/>
      <c r="C15" s="153"/>
      <c r="D15" s="153"/>
      <c r="E15" s="153"/>
      <c r="F15" s="153"/>
      <c r="G15" s="154"/>
      <c r="H15" s="155"/>
      <c r="I15" s="156"/>
      <c r="J15" s="157"/>
      <c r="K15" s="144"/>
      <c r="L15" s="118"/>
      <c r="M15" s="118"/>
      <c r="N15" s="118"/>
    </row>
    <row r="16" ht="15" customHeight="1">
      <c r="A16" s="145" t="s">
        <v>75</v>
      </c>
      <c r="B16" s="115" t="s">
        <v>76</v>
      </c>
      <c r="C16" s="158"/>
      <c r="D16" s="158"/>
      <c r="E16" s="158"/>
      <c r="F16" s="158"/>
      <c r="G16" s="159"/>
      <c r="H16" s="155"/>
      <c r="I16" s="156"/>
      <c r="J16" s="151">
        <f>SUM(J10:J14)</f>
        <v>0</v>
      </c>
      <c r="K16" s="160"/>
      <c r="L16" s="118"/>
      <c r="M16" s="118"/>
      <c r="N16" s="118"/>
    </row>
    <row r="17" ht="15" customHeight="1">
      <c r="A17" s="161"/>
      <c r="B17" s="162"/>
      <c r="C17" s="162"/>
      <c r="D17" s="162"/>
      <c r="E17" s="162"/>
      <c r="F17" s="162"/>
      <c r="G17" s="163"/>
      <c r="H17" s="155"/>
      <c r="I17" s="112"/>
      <c r="J17" s="155"/>
      <c r="K17" s="144"/>
      <c r="L17" s="118"/>
      <c r="M17" s="118"/>
      <c r="N17" s="118"/>
    </row>
    <row r="18" ht="15" customHeight="1">
      <c r="A18" s="164" t="s">
        <v>77</v>
      </c>
      <c r="B18" s="162"/>
      <c r="C18" s="162"/>
      <c r="D18" s="162"/>
      <c r="E18" s="162"/>
      <c r="F18" s="162"/>
      <c r="G18" s="162"/>
      <c r="H18" s="155"/>
      <c r="I18" s="112"/>
      <c r="J18" s="155"/>
      <c r="K18" s="144"/>
      <c r="L18" s="118"/>
      <c r="M18" s="118"/>
      <c r="N18" s="118"/>
    </row>
    <row r="19" ht="48.649999999999999" customHeight="1">
      <c r="A19" s="164"/>
      <c r="B19" s="145" t="s">
        <v>78</v>
      </c>
      <c r="C19" s="165" t="s">
        <v>79</v>
      </c>
      <c r="D19" s="165" t="s">
        <v>80</v>
      </c>
      <c r="E19" s="165" t="s">
        <v>81</v>
      </c>
      <c r="F19" s="165" t="s">
        <v>82</v>
      </c>
      <c r="G19" s="166" t="s">
        <v>83</v>
      </c>
      <c r="H19" s="167"/>
      <c r="I19" s="166" t="s">
        <v>84</v>
      </c>
      <c r="J19" s="168"/>
      <c r="K19" s="144"/>
      <c r="L19" s="118"/>
      <c r="M19" s="118"/>
      <c r="N19" s="118"/>
    </row>
    <row r="20" ht="15" customHeight="1">
      <c r="A20" s="145" t="s">
        <v>85</v>
      </c>
      <c r="B20" s="146"/>
      <c r="C20" s="169"/>
      <c r="D20" s="169"/>
      <c r="E20" s="170"/>
      <c r="F20" s="171"/>
      <c r="G20" s="172"/>
      <c r="H20" s="173" t="str">
        <f t="shared" ref="H20:H24" si="5">IF(B20="","",F20*D20/G20*E20/100)</f>
        <v/>
      </c>
      <c r="I20" s="174"/>
      <c r="J20" s="151">
        <f t="shared" ref="J20:J24" si="6">IFERROR(ROUND(ROUND($H20,2)*ROUND(I20,1),2), 0)</f>
        <v>0</v>
      </c>
      <c r="K20" s="144"/>
      <c r="L20" s="118"/>
      <c r="M20" s="118"/>
      <c r="N20" s="118"/>
    </row>
    <row r="21" ht="15" customHeight="1">
      <c r="A21" s="145" t="s">
        <v>86</v>
      </c>
      <c r="B21" s="146"/>
      <c r="C21" s="169"/>
      <c r="D21" s="169"/>
      <c r="E21" s="170"/>
      <c r="F21" s="175"/>
      <c r="G21" s="172"/>
      <c r="H21" s="173" t="str">
        <f t="shared" si="5"/>
        <v/>
      </c>
      <c r="I21" s="174"/>
      <c r="J21" s="151">
        <f t="shared" si="6"/>
        <v>0</v>
      </c>
      <c r="K21" s="144"/>
      <c r="L21" s="118"/>
      <c r="M21" s="118"/>
      <c r="N21" s="118"/>
    </row>
    <row r="22" ht="15" customHeight="1">
      <c r="A22" s="145" t="s">
        <v>87</v>
      </c>
      <c r="B22" s="146"/>
      <c r="C22" s="169"/>
      <c r="D22" s="169"/>
      <c r="E22" s="170"/>
      <c r="F22" s="175"/>
      <c r="G22" s="169"/>
      <c r="H22" s="173" t="str">
        <f t="shared" si="5"/>
        <v/>
      </c>
      <c r="I22" s="174"/>
      <c r="J22" s="151">
        <f t="shared" si="6"/>
        <v>0</v>
      </c>
      <c r="K22" s="144"/>
      <c r="L22" s="118"/>
      <c r="M22" s="118"/>
      <c r="N22" s="118"/>
    </row>
    <row r="23" ht="15" customHeight="1">
      <c r="A23" s="145" t="s">
        <v>88</v>
      </c>
      <c r="B23" s="146"/>
      <c r="C23" s="169"/>
      <c r="D23" s="169"/>
      <c r="E23" s="170"/>
      <c r="F23" s="175"/>
      <c r="G23" s="172"/>
      <c r="H23" s="173" t="str">
        <f t="shared" si="5"/>
        <v/>
      </c>
      <c r="I23" s="174"/>
      <c r="J23" s="151">
        <f t="shared" si="6"/>
        <v>0</v>
      </c>
      <c r="K23" s="144"/>
      <c r="L23" s="118"/>
      <c r="M23" s="118"/>
      <c r="N23" s="118"/>
    </row>
    <row r="24" ht="15" customHeight="1">
      <c r="A24" s="145" t="s">
        <v>89</v>
      </c>
      <c r="B24" s="146"/>
      <c r="C24" s="169"/>
      <c r="D24" s="169"/>
      <c r="E24" s="170"/>
      <c r="F24" s="175"/>
      <c r="G24" s="172"/>
      <c r="H24" s="173" t="str">
        <f t="shared" si="5"/>
        <v/>
      </c>
      <c r="I24" s="174"/>
      <c r="J24" s="151">
        <f t="shared" si="6"/>
        <v>0</v>
      </c>
      <c r="K24" s="144"/>
      <c r="L24" s="118"/>
      <c r="M24" s="118"/>
      <c r="N24" s="118"/>
    </row>
    <row r="25" ht="5.1500000000000004" customHeight="1">
      <c r="A25" s="152"/>
      <c r="B25" s="162"/>
      <c r="C25" s="162"/>
      <c r="D25" s="162"/>
      <c r="E25" s="162"/>
      <c r="F25" s="162"/>
      <c r="G25" s="163"/>
      <c r="H25" s="155"/>
      <c r="I25" s="176"/>
      <c r="J25" s="157"/>
      <c r="K25" s="144"/>
      <c r="L25" s="118"/>
      <c r="M25" s="118"/>
      <c r="N25" s="118"/>
    </row>
    <row r="26" ht="15" customHeight="1">
      <c r="A26" s="145" t="s">
        <v>90</v>
      </c>
      <c r="B26" s="115" t="s">
        <v>76</v>
      </c>
      <c r="C26" s="158"/>
      <c r="D26" s="158"/>
      <c r="E26" s="158"/>
      <c r="F26" s="158"/>
      <c r="G26" s="177"/>
      <c r="H26" s="155"/>
      <c r="I26" s="176"/>
      <c r="J26" s="151">
        <f>SUM(J20:J24)</f>
        <v>0</v>
      </c>
      <c r="K26" s="160"/>
      <c r="L26" s="118"/>
      <c r="M26" s="118"/>
      <c r="N26" s="118"/>
    </row>
    <row r="27" ht="15" customHeight="1">
      <c r="A27" s="152"/>
      <c r="B27" s="162"/>
      <c r="C27" s="162"/>
      <c r="D27" s="162"/>
      <c r="E27" s="162"/>
      <c r="F27" s="162"/>
      <c r="G27" s="163"/>
      <c r="H27" s="155"/>
      <c r="I27" s="176"/>
      <c r="J27" s="157"/>
      <c r="K27" s="160"/>
      <c r="L27" s="118"/>
      <c r="M27" s="118"/>
      <c r="N27" s="118"/>
    </row>
    <row r="28" ht="15" customHeight="1">
      <c r="A28" s="164" t="s">
        <v>91</v>
      </c>
      <c r="B28" s="162"/>
      <c r="C28" s="162"/>
      <c r="D28" s="162"/>
      <c r="E28" s="162"/>
      <c r="F28" s="162"/>
      <c r="G28" s="162"/>
      <c r="H28" s="155"/>
      <c r="I28" s="176"/>
      <c r="J28" s="157"/>
      <c r="K28" s="160"/>
      <c r="L28" s="118"/>
      <c r="M28" s="118"/>
      <c r="N28" s="118"/>
    </row>
    <row r="29" ht="15" customHeight="1">
      <c r="A29" s="145" t="s">
        <v>92</v>
      </c>
      <c r="B29" s="146"/>
      <c r="C29" s="147"/>
      <c r="D29" s="147"/>
      <c r="E29" s="147"/>
      <c r="F29" s="147"/>
      <c r="G29" s="148"/>
      <c r="H29" s="178"/>
      <c r="I29" s="176"/>
      <c r="J29" s="149"/>
      <c r="K29" s="160"/>
      <c r="L29" s="118"/>
      <c r="M29" s="118"/>
      <c r="N29" s="118"/>
    </row>
    <row r="30" ht="15" customHeight="1">
      <c r="A30" s="145" t="s">
        <v>93</v>
      </c>
      <c r="B30" s="146"/>
      <c r="C30" s="147"/>
      <c r="D30" s="147"/>
      <c r="E30" s="147"/>
      <c r="F30" s="147"/>
      <c r="G30" s="148"/>
      <c r="H30" s="178"/>
      <c r="I30" s="176"/>
      <c r="J30" s="149"/>
      <c r="K30" s="160"/>
      <c r="L30" s="118"/>
      <c r="M30" s="118"/>
      <c r="N30" s="118"/>
    </row>
    <row r="31" ht="15" customHeight="1">
      <c r="A31" s="145" t="s">
        <v>94</v>
      </c>
      <c r="B31" s="146"/>
      <c r="C31" s="147"/>
      <c r="D31" s="147"/>
      <c r="E31" s="147"/>
      <c r="F31" s="147"/>
      <c r="G31" s="148"/>
      <c r="H31" s="178"/>
      <c r="I31" s="176"/>
      <c r="J31" s="149"/>
      <c r="K31" s="160"/>
      <c r="L31" s="118"/>
      <c r="M31" s="118"/>
      <c r="N31" s="118"/>
    </row>
    <row r="32" ht="15" customHeight="1">
      <c r="A32" s="145" t="s">
        <v>95</v>
      </c>
      <c r="B32" s="146"/>
      <c r="C32" s="147"/>
      <c r="D32" s="147"/>
      <c r="E32" s="147"/>
      <c r="F32" s="147"/>
      <c r="G32" s="148"/>
      <c r="H32" s="178"/>
      <c r="I32" s="176"/>
      <c r="J32" s="149"/>
      <c r="K32" s="160"/>
      <c r="L32" s="118"/>
      <c r="M32" s="118"/>
      <c r="N32" s="118"/>
    </row>
    <row r="33" ht="15" customHeight="1">
      <c r="A33" s="145" t="s">
        <v>96</v>
      </c>
      <c r="B33" s="146"/>
      <c r="C33" s="147"/>
      <c r="D33" s="147"/>
      <c r="E33" s="147"/>
      <c r="F33" s="147"/>
      <c r="G33" s="148"/>
      <c r="H33" s="178"/>
      <c r="I33" s="176"/>
      <c r="J33" s="149"/>
      <c r="K33" s="160"/>
      <c r="L33" s="118"/>
      <c r="M33" s="118"/>
      <c r="N33" s="118"/>
    </row>
    <row r="34" ht="5.1500000000000004" customHeight="1">
      <c r="A34" s="152"/>
      <c r="B34" s="162"/>
      <c r="C34" s="162"/>
      <c r="D34" s="162"/>
      <c r="E34" s="162"/>
      <c r="F34" s="162"/>
      <c r="G34" s="163"/>
      <c r="H34" s="178"/>
      <c r="I34" s="176"/>
      <c r="J34" s="157"/>
      <c r="K34" s="160"/>
      <c r="L34" s="118"/>
      <c r="M34" s="118"/>
      <c r="N34" s="118"/>
    </row>
    <row r="35" ht="15" customHeight="1">
      <c r="A35" s="145" t="s">
        <v>97</v>
      </c>
      <c r="B35" s="115" t="s">
        <v>76</v>
      </c>
      <c r="C35" s="158"/>
      <c r="D35" s="158"/>
      <c r="E35" s="158"/>
      <c r="F35" s="158"/>
      <c r="G35" s="177"/>
      <c r="H35" s="178"/>
      <c r="I35" s="176"/>
      <c r="J35" s="151">
        <f t="array" ref="J35">SUM(ROUND(J29:J33,2))</f>
        <v>0</v>
      </c>
      <c r="K35" s="160"/>
      <c r="L35" s="118"/>
      <c r="M35" s="118"/>
      <c r="N35" s="118"/>
    </row>
    <row r="36" ht="15" customHeight="1">
      <c r="A36" s="152"/>
      <c r="B36" s="162"/>
      <c r="C36" s="162"/>
      <c r="D36" s="162"/>
      <c r="E36" s="162"/>
      <c r="F36" s="162"/>
      <c r="G36" s="163"/>
      <c r="H36" s="155"/>
      <c r="I36" s="176"/>
      <c r="J36" s="157"/>
      <c r="K36" s="160"/>
      <c r="L36" s="118"/>
      <c r="M36" s="118"/>
      <c r="N36" s="118"/>
    </row>
    <row r="37" ht="15" customHeight="1">
      <c r="A37" s="164" t="s">
        <v>98</v>
      </c>
      <c r="B37" s="162"/>
      <c r="C37" s="162"/>
      <c r="D37" s="162"/>
      <c r="E37" s="162"/>
      <c r="F37" s="162"/>
      <c r="G37" s="162"/>
      <c r="H37" s="155"/>
      <c r="I37" s="112"/>
      <c r="J37" s="155"/>
      <c r="K37" s="144"/>
      <c r="L37" s="118"/>
      <c r="M37" s="118"/>
      <c r="N37" s="118"/>
    </row>
    <row r="38" ht="15" customHeight="1">
      <c r="A38" s="145" t="s">
        <v>99</v>
      </c>
      <c r="B38" s="146"/>
      <c r="C38" s="147"/>
      <c r="D38" s="147"/>
      <c r="E38" s="147"/>
      <c r="F38" s="147"/>
      <c r="G38" s="148"/>
      <c r="H38" s="155"/>
      <c r="I38" s="112"/>
      <c r="J38" s="149"/>
      <c r="K38" s="160"/>
      <c r="L38" s="118"/>
      <c r="M38" s="118"/>
      <c r="N38" s="118"/>
    </row>
    <row r="39" ht="15" customHeight="1">
      <c r="A39" s="145" t="s">
        <v>100</v>
      </c>
      <c r="B39" s="146" t="s">
        <v>15</v>
      </c>
      <c r="C39" s="147"/>
      <c r="D39" s="147"/>
      <c r="E39" s="147"/>
      <c r="F39" s="147"/>
      <c r="G39" s="148"/>
      <c r="H39" s="155"/>
      <c r="I39" s="112"/>
      <c r="J39" s="149"/>
      <c r="K39" s="160"/>
      <c r="L39" s="118"/>
      <c r="M39" s="118"/>
      <c r="N39" s="118"/>
    </row>
    <row r="40" ht="15" customHeight="1">
      <c r="A40" s="145" t="s">
        <v>101</v>
      </c>
      <c r="B40" s="146"/>
      <c r="C40" s="147"/>
      <c r="D40" s="147"/>
      <c r="E40" s="147"/>
      <c r="F40" s="147"/>
      <c r="G40" s="148"/>
      <c r="H40" s="155"/>
      <c r="I40" s="112"/>
      <c r="J40" s="149"/>
      <c r="K40" s="160"/>
      <c r="L40" s="118"/>
      <c r="M40" s="118"/>
      <c r="N40" s="118"/>
    </row>
    <row r="41" ht="15" customHeight="1">
      <c r="A41" s="145" t="s">
        <v>102</v>
      </c>
      <c r="B41" s="146"/>
      <c r="C41" s="147"/>
      <c r="D41" s="147"/>
      <c r="E41" s="147"/>
      <c r="F41" s="147"/>
      <c r="G41" s="148"/>
      <c r="H41" s="155"/>
      <c r="I41" s="112"/>
      <c r="J41" s="149"/>
      <c r="K41" s="160"/>
      <c r="L41" s="118"/>
      <c r="M41" s="118"/>
      <c r="N41" s="118"/>
    </row>
    <row r="42" ht="15" customHeight="1">
      <c r="A42" s="145" t="s">
        <v>103</v>
      </c>
      <c r="B42" s="146"/>
      <c r="C42" s="147"/>
      <c r="D42" s="147"/>
      <c r="E42" s="147"/>
      <c r="F42" s="147"/>
      <c r="G42" s="148"/>
      <c r="H42" s="155"/>
      <c r="I42" s="112"/>
      <c r="J42" s="149"/>
      <c r="K42" s="160"/>
      <c r="L42" s="118"/>
      <c r="M42" s="118"/>
      <c r="N42" s="118"/>
    </row>
    <row r="43" ht="5.1500000000000004" customHeight="1">
      <c r="A43" s="152"/>
      <c r="B43" s="162"/>
      <c r="C43" s="162"/>
      <c r="D43" s="162"/>
      <c r="E43" s="162"/>
      <c r="F43" s="162"/>
      <c r="G43" s="163"/>
      <c r="H43" s="155"/>
      <c r="I43" s="112"/>
      <c r="J43" s="157"/>
      <c r="K43" s="160"/>
      <c r="L43" s="118"/>
      <c r="M43" s="118"/>
      <c r="N43" s="118"/>
    </row>
    <row r="44" ht="15" customHeight="1">
      <c r="A44" s="145" t="s">
        <v>104</v>
      </c>
      <c r="B44" s="115" t="s">
        <v>76</v>
      </c>
      <c r="C44" s="158"/>
      <c r="D44" s="158"/>
      <c r="E44" s="158"/>
      <c r="F44" s="158"/>
      <c r="G44" s="159"/>
      <c r="H44" s="155"/>
      <c r="I44" s="112"/>
      <c r="J44" s="151">
        <f t="array" ref="J44">SUM(ROUND(J38:J42,2))</f>
        <v>0</v>
      </c>
      <c r="K44" s="160"/>
      <c r="L44" s="118"/>
      <c r="M44" s="118"/>
      <c r="N44" s="118"/>
    </row>
    <row r="45" ht="15" customHeight="1">
      <c r="A45" s="112"/>
      <c r="B45" s="162"/>
      <c r="C45" s="162"/>
      <c r="D45" s="162"/>
      <c r="E45" s="162"/>
      <c r="F45" s="162"/>
      <c r="G45" s="162"/>
      <c r="H45" s="155"/>
      <c r="I45" s="112"/>
      <c r="J45" s="155"/>
      <c r="K45" s="144"/>
      <c r="L45" s="118"/>
      <c r="M45" s="118"/>
      <c r="N45" s="118"/>
    </row>
    <row r="46" ht="15" customHeight="1">
      <c r="A46" s="164" t="s">
        <v>105</v>
      </c>
      <c r="B46" s="162"/>
      <c r="C46" s="162"/>
      <c r="D46" s="162"/>
      <c r="E46" s="162"/>
      <c r="F46" s="162"/>
      <c r="G46" s="162"/>
      <c r="H46" s="155"/>
      <c r="I46" s="112"/>
      <c r="J46" s="155"/>
      <c r="K46" s="144"/>
      <c r="L46" s="118"/>
      <c r="M46" s="118"/>
      <c r="N46" s="118"/>
    </row>
    <row r="47" ht="15" customHeight="1">
      <c r="A47" s="145" t="s">
        <v>106</v>
      </c>
      <c r="B47" s="146"/>
      <c r="C47" s="147"/>
      <c r="D47" s="147"/>
      <c r="E47" s="147"/>
      <c r="F47" s="147"/>
      <c r="G47" s="148"/>
      <c r="H47" s="155"/>
      <c r="I47" s="112"/>
      <c r="J47" s="149"/>
      <c r="K47" s="160"/>
      <c r="L47" s="118"/>
      <c r="M47" s="118"/>
      <c r="N47" s="118"/>
    </row>
    <row r="48" ht="15" customHeight="1">
      <c r="A48" s="145" t="s">
        <v>107</v>
      </c>
      <c r="B48" s="146"/>
      <c r="C48" s="147"/>
      <c r="D48" s="147"/>
      <c r="E48" s="147"/>
      <c r="F48" s="147"/>
      <c r="G48" s="148"/>
      <c r="H48" s="155"/>
      <c r="I48" s="112"/>
      <c r="J48" s="149"/>
      <c r="K48" s="160"/>
      <c r="L48" s="118"/>
      <c r="M48" s="118"/>
      <c r="N48" s="118"/>
    </row>
    <row r="49" ht="15" customHeight="1">
      <c r="A49" s="145" t="s">
        <v>108</v>
      </c>
      <c r="B49" s="146"/>
      <c r="C49" s="147"/>
      <c r="D49" s="147"/>
      <c r="E49" s="147"/>
      <c r="F49" s="147"/>
      <c r="G49" s="148"/>
      <c r="H49" s="155"/>
      <c r="I49" s="112"/>
      <c r="J49" s="149"/>
      <c r="K49" s="160"/>
      <c r="L49" s="118"/>
      <c r="M49" s="118"/>
      <c r="N49" s="118"/>
    </row>
    <row r="50" ht="15" customHeight="1">
      <c r="A50" s="145" t="s">
        <v>109</v>
      </c>
      <c r="B50" s="146"/>
      <c r="C50" s="147"/>
      <c r="D50" s="147"/>
      <c r="E50" s="147"/>
      <c r="F50" s="147"/>
      <c r="G50" s="148"/>
      <c r="H50" s="155"/>
      <c r="I50" s="112"/>
      <c r="J50" s="149"/>
      <c r="K50" s="160"/>
      <c r="L50" s="118"/>
      <c r="M50" s="118"/>
      <c r="N50" s="118"/>
    </row>
    <row r="51" ht="15" customHeight="1">
      <c r="A51" s="145" t="s">
        <v>110</v>
      </c>
      <c r="B51" s="146"/>
      <c r="C51" s="147"/>
      <c r="D51" s="147"/>
      <c r="E51" s="147"/>
      <c r="F51" s="147"/>
      <c r="G51" s="148"/>
      <c r="H51" s="155"/>
      <c r="I51" s="112"/>
      <c r="J51" s="149"/>
      <c r="K51" s="160"/>
      <c r="L51" s="118"/>
      <c r="M51" s="118"/>
      <c r="N51" s="118"/>
    </row>
    <row r="52" ht="5.1500000000000004" customHeight="1">
      <c r="A52" s="152"/>
      <c r="B52" s="162"/>
      <c r="C52" s="162"/>
      <c r="D52" s="162"/>
      <c r="E52" s="162"/>
      <c r="F52" s="162"/>
      <c r="G52" s="163"/>
      <c r="H52" s="155"/>
      <c r="I52" s="112"/>
      <c r="J52" s="157"/>
      <c r="K52" s="160"/>
      <c r="L52" s="118"/>
      <c r="M52" s="118"/>
      <c r="N52" s="118"/>
    </row>
    <row r="53" ht="15" customHeight="1">
      <c r="A53" s="145" t="s">
        <v>111</v>
      </c>
      <c r="B53" s="115" t="s">
        <v>76</v>
      </c>
      <c r="C53" s="158"/>
      <c r="D53" s="158"/>
      <c r="E53" s="158"/>
      <c r="F53" s="158"/>
      <c r="G53" s="179"/>
      <c r="H53" s="155"/>
      <c r="I53" s="112"/>
      <c r="J53" s="151">
        <f t="array" ref="J53">SUM(ROUND(J47:J51,2))</f>
        <v>0</v>
      </c>
      <c r="K53" s="160"/>
      <c r="L53" s="118"/>
      <c r="M53" s="118"/>
      <c r="N53" s="118"/>
    </row>
    <row r="54" ht="15" customHeight="1">
      <c r="A54" s="112"/>
      <c r="B54" s="164"/>
      <c r="C54" s="164"/>
      <c r="D54" s="164"/>
      <c r="E54" s="164"/>
      <c r="F54" s="164"/>
      <c r="G54" s="162"/>
      <c r="H54" s="155"/>
      <c r="I54" s="112"/>
      <c r="J54" s="155"/>
      <c r="K54" s="144"/>
      <c r="L54" s="118"/>
      <c r="M54" s="118"/>
      <c r="N54" s="118"/>
    </row>
    <row r="55" ht="26.149999999999999" customHeight="1">
      <c r="A55" s="164" t="s">
        <v>112</v>
      </c>
      <c r="B55" s="162"/>
      <c r="C55" s="162"/>
      <c r="D55" s="162"/>
      <c r="E55" s="162"/>
      <c r="F55" s="162"/>
      <c r="G55" s="162"/>
      <c r="H55" s="155"/>
      <c r="I55" s="166" t="s">
        <v>113</v>
      </c>
      <c r="J55" s="155"/>
      <c r="K55" s="144"/>
      <c r="L55" s="118"/>
      <c r="M55" s="118"/>
      <c r="N55" s="118"/>
    </row>
    <row r="56" ht="15" customHeight="1">
      <c r="A56" s="145" t="s">
        <v>114</v>
      </c>
      <c r="B56" s="146" t="s">
        <v>15</v>
      </c>
      <c r="C56" s="147"/>
      <c r="D56" s="147"/>
      <c r="E56" s="147"/>
      <c r="F56" s="147"/>
      <c r="G56" s="148"/>
      <c r="H56" s="149"/>
      <c r="I56" s="180"/>
      <c r="J56" s="151">
        <f t="shared" ref="J56:J60" si="7">ROUND($H56,2)*ROUND(I56,0)</f>
        <v>0</v>
      </c>
      <c r="K56" s="144"/>
      <c r="L56" s="118"/>
      <c r="M56" s="118"/>
      <c r="N56" s="118"/>
    </row>
    <row r="57" ht="15" customHeight="1">
      <c r="A57" s="145" t="s">
        <v>115</v>
      </c>
      <c r="B57" s="146"/>
      <c r="C57" s="147"/>
      <c r="D57" s="147"/>
      <c r="E57" s="147"/>
      <c r="F57" s="147"/>
      <c r="G57" s="148"/>
      <c r="H57" s="149"/>
      <c r="I57" s="180"/>
      <c r="J57" s="151">
        <f t="shared" si="7"/>
        <v>0</v>
      </c>
      <c r="K57" s="144"/>
      <c r="L57" s="118"/>
      <c r="M57" s="118"/>
      <c r="N57" s="118"/>
    </row>
    <row r="58" ht="15" customHeight="1">
      <c r="A58" s="145" t="s">
        <v>116</v>
      </c>
      <c r="B58" s="146"/>
      <c r="C58" s="147"/>
      <c r="D58" s="147"/>
      <c r="E58" s="147"/>
      <c r="F58" s="147"/>
      <c r="G58" s="148"/>
      <c r="H58" s="149"/>
      <c r="I58" s="180"/>
      <c r="J58" s="151">
        <f t="shared" si="7"/>
        <v>0</v>
      </c>
      <c r="K58" s="144"/>
      <c r="L58" s="118"/>
      <c r="M58" s="118"/>
      <c r="N58" s="118"/>
    </row>
    <row r="59" ht="15" customHeight="1">
      <c r="A59" s="145" t="s">
        <v>117</v>
      </c>
      <c r="B59" s="146"/>
      <c r="C59" s="147"/>
      <c r="D59" s="147"/>
      <c r="E59" s="147"/>
      <c r="F59" s="147"/>
      <c r="G59" s="148"/>
      <c r="H59" s="149"/>
      <c r="I59" s="180"/>
      <c r="J59" s="151">
        <f t="shared" si="7"/>
        <v>0</v>
      </c>
      <c r="K59" s="144"/>
      <c r="L59" s="118"/>
      <c r="M59" s="118"/>
      <c r="N59" s="118"/>
    </row>
    <row r="60" ht="15" customHeight="1">
      <c r="A60" s="145" t="s">
        <v>118</v>
      </c>
      <c r="B60" s="146"/>
      <c r="C60" s="147"/>
      <c r="D60" s="147"/>
      <c r="E60" s="147"/>
      <c r="F60" s="147"/>
      <c r="G60" s="148"/>
      <c r="H60" s="149"/>
      <c r="I60" s="180"/>
      <c r="J60" s="151">
        <f t="shared" si="7"/>
        <v>0</v>
      </c>
      <c r="K60" s="144"/>
      <c r="L60" s="118"/>
      <c r="M60" s="118"/>
      <c r="N60" s="118"/>
    </row>
    <row r="61" ht="5.1500000000000004" customHeight="1">
      <c r="A61" s="152"/>
      <c r="B61" s="162"/>
      <c r="C61" s="162"/>
      <c r="D61" s="162"/>
      <c r="E61" s="162"/>
      <c r="F61" s="162"/>
      <c r="G61" s="163"/>
      <c r="H61" s="112"/>
      <c r="I61" s="156"/>
      <c r="J61" s="157"/>
      <c r="K61" s="144"/>
      <c r="L61" s="118"/>
      <c r="M61" s="118"/>
      <c r="N61" s="118"/>
    </row>
    <row r="62" ht="15" customHeight="1">
      <c r="A62" s="145" t="s">
        <v>119</v>
      </c>
      <c r="B62" s="115" t="s">
        <v>76</v>
      </c>
      <c r="C62" s="158"/>
      <c r="D62" s="158"/>
      <c r="E62" s="158"/>
      <c r="F62" s="158"/>
      <c r="G62" s="159"/>
      <c r="H62" s="112"/>
      <c r="I62" s="156"/>
      <c r="J62" s="151">
        <f>SUM(J56:J60)</f>
        <v>0</v>
      </c>
      <c r="K62" s="160"/>
      <c r="L62" s="118"/>
      <c r="M62" s="118"/>
      <c r="N62" s="118"/>
    </row>
    <row r="63" ht="15" customHeight="1">
      <c r="A63" s="111"/>
      <c r="B63" s="164"/>
      <c r="C63" s="164"/>
      <c r="D63" s="164"/>
      <c r="E63" s="164"/>
      <c r="F63" s="164"/>
      <c r="G63" s="162"/>
      <c r="H63" s="112"/>
      <c r="I63" s="112"/>
      <c r="J63" s="155"/>
      <c r="K63" s="144"/>
      <c r="L63" s="118"/>
      <c r="M63" s="118"/>
      <c r="N63" s="118"/>
    </row>
    <row r="64" ht="15" customHeight="1">
      <c r="A64" s="164" t="s">
        <v>120</v>
      </c>
      <c r="B64" s="162"/>
      <c r="C64" s="162"/>
      <c r="D64" s="162"/>
      <c r="E64" s="162"/>
      <c r="F64" s="162"/>
      <c r="G64" s="162"/>
      <c r="H64" s="112"/>
      <c r="I64" s="112"/>
      <c r="J64" s="155"/>
      <c r="K64" s="144"/>
      <c r="L64" s="118"/>
      <c r="M64" s="118"/>
      <c r="N64" s="118"/>
    </row>
    <row r="65" ht="15" customHeight="1">
      <c r="A65" s="145" t="s">
        <v>121</v>
      </c>
      <c r="B65" s="146"/>
      <c r="C65" s="147"/>
      <c r="D65" s="147"/>
      <c r="E65" s="147"/>
      <c r="F65" s="147"/>
      <c r="G65" s="148"/>
      <c r="H65" s="112"/>
      <c r="I65" s="112"/>
      <c r="J65" s="149"/>
      <c r="K65" s="160"/>
      <c r="L65" s="118"/>
      <c r="M65" s="118"/>
      <c r="N65" s="118"/>
    </row>
    <row r="66" ht="15" customHeight="1">
      <c r="A66" s="145" t="s">
        <v>122</v>
      </c>
      <c r="B66" s="146"/>
      <c r="C66" s="147"/>
      <c r="D66" s="147"/>
      <c r="E66" s="147"/>
      <c r="F66" s="147"/>
      <c r="G66" s="148"/>
      <c r="H66" s="112"/>
      <c r="I66" s="112"/>
      <c r="J66" s="149"/>
      <c r="K66" s="160"/>
      <c r="L66" s="118"/>
      <c r="M66" s="118"/>
      <c r="N66" s="118"/>
    </row>
    <row r="67" ht="15" customHeight="1">
      <c r="A67" s="145" t="s">
        <v>123</v>
      </c>
      <c r="B67" s="146"/>
      <c r="C67" s="147"/>
      <c r="D67" s="147"/>
      <c r="E67" s="147"/>
      <c r="F67" s="147"/>
      <c r="G67" s="148"/>
      <c r="H67" s="112"/>
      <c r="I67" s="112"/>
      <c r="J67" s="149"/>
      <c r="K67" s="160"/>
      <c r="L67" s="118"/>
      <c r="M67" s="118"/>
      <c r="N67" s="118"/>
    </row>
    <row r="68" ht="15" customHeight="1">
      <c r="A68" s="145" t="s">
        <v>124</v>
      </c>
      <c r="B68" s="146"/>
      <c r="C68" s="147"/>
      <c r="D68" s="147"/>
      <c r="E68" s="147"/>
      <c r="F68" s="147"/>
      <c r="G68" s="148"/>
      <c r="H68" s="112"/>
      <c r="I68" s="112"/>
      <c r="J68" s="149"/>
      <c r="K68" s="160"/>
      <c r="L68" s="118"/>
      <c r="M68" s="118"/>
      <c r="N68" s="118"/>
    </row>
    <row r="69" ht="15" customHeight="1">
      <c r="A69" s="145" t="s">
        <v>125</v>
      </c>
      <c r="B69" s="146"/>
      <c r="C69" s="147"/>
      <c r="D69" s="147"/>
      <c r="E69" s="147"/>
      <c r="F69" s="147"/>
      <c r="G69" s="148"/>
      <c r="H69" s="112"/>
      <c r="I69" s="112"/>
      <c r="J69" s="149"/>
      <c r="K69" s="160"/>
      <c r="L69" s="118"/>
      <c r="M69" s="118"/>
      <c r="N69" s="118"/>
    </row>
    <row r="70" ht="5.1500000000000004" customHeight="1">
      <c r="A70" s="152"/>
      <c r="B70" s="162"/>
      <c r="C70" s="162"/>
      <c r="D70" s="162"/>
      <c r="E70" s="162"/>
      <c r="F70" s="162"/>
      <c r="G70" s="156"/>
      <c r="H70" s="112"/>
      <c r="I70" s="112"/>
      <c r="J70" s="157"/>
      <c r="K70" s="160"/>
      <c r="L70" s="118"/>
      <c r="M70" s="118"/>
      <c r="N70" s="118"/>
    </row>
    <row r="71" ht="15" customHeight="1">
      <c r="A71" s="145" t="s">
        <v>126</v>
      </c>
      <c r="B71" s="115" t="s">
        <v>76</v>
      </c>
      <c r="C71" s="158"/>
      <c r="D71" s="158"/>
      <c r="E71" s="158"/>
      <c r="F71" s="158"/>
      <c r="G71" s="181"/>
      <c r="H71" s="112"/>
      <c r="I71" s="112"/>
      <c r="J71" s="151">
        <f t="array" ref="J71">SUM(ROUND(J65:J69,2))</f>
        <v>0</v>
      </c>
      <c r="K71" s="160"/>
      <c r="L71" s="118"/>
      <c r="M71" s="118"/>
      <c r="N71" s="118"/>
    </row>
    <row r="72" ht="15" customHeight="1">
      <c r="A72" s="111"/>
      <c r="B72" s="164"/>
      <c r="C72" s="164"/>
      <c r="D72" s="164"/>
      <c r="E72" s="164"/>
      <c r="F72" s="164"/>
      <c r="G72" s="112"/>
      <c r="H72" s="112"/>
      <c r="I72" s="112"/>
      <c r="J72" s="155"/>
      <c r="K72" s="144"/>
      <c r="L72" s="118"/>
      <c r="M72" s="118"/>
      <c r="N72" s="118"/>
    </row>
    <row r="73" ht="15" customHeight="1">
      <c r="A73" s="164" t="s">
        <v>127</v>
      </c>
      <c r="B73" s="112"/>
      <c r="C73" s="112"/>
      <c r="D73" s="112"/>
      <c r="E73" s="112"/>
      <c r="F73" s="112"/>
      <c r="G73" s="112"/>
      <c r="H73" s="112"/>
      <c r="I73" s="112"/>
      <c r="J73" s="155"/>
      <c r="K73" s="144"/>
      <c r="L73" s="118"/>
      <c r="M73" s="118"/>
      <c r="N73" s="118"/>
    </row>
    <row r="74" ht="14.5">
      <c r="A74" s="145" t="s">
        <v>128</v>
      </c>
      <c r="B74" s="182" t="s">
        <v>129</v>
      </c>
      <c r="C74" s="183"/>
      <c r="D74" s="184"/>
      <c r="E74" s="184"/>
      <c r="F74" s="185" t="s">
        <v>130</v>
      </c>
      <c r="G74" s="186"/>
      <c r="H74" s="112"/>
      <c r="I74" s="112"/>
      <c r="J74" s="151">
        <f>ROUND(J16*0.2,2)</f>
        <v>0</v>
      </c>
      <c r="K74" s="144"/>
      <c r="L74" s="118"/>
      <c r="M74" s="118"/>
      <c r="N74" s="118"/>
    </row>
    <row r="75" ht="14.5">
      <c r="A75" s="145" t="s">
        <v>131</v>
      </c>
      <c r="B75" s="182" t="s">
        <v>15</v>
      </c>
      <c r="C75" s="183"/>
      <c r="D75" s="184"/>
      <c r="E75" s="184"/>
      <c r="F75" s="185" t="s">
        <v>15</v>
      </c>
      <c r="G75" s="186"/>
      <c r="H75" s="112"/>
      <c r="I75" s="112"/>
      <c r="J75" s="187"/>
      <c r="K75" s="144"/>
      <c r="L75" s="118"/>
      <c r="M75" s="118"/>
      <c r="N75" s="118"/>
    </row>
    <row r="76" ht="14.5">
      <c r="A76" s="145" t="s">
        <v>132</v>
      </c>
      <c r="B76" s="182" t="s">
        <v>15</v>
      </c>
      <c r="C76" s="183"/>
      <c r="D76" s="184"/>
      <c r="E76" s="184"/>
      <c r="F76" s="185" t="s">
        <v>15</v>
      </c>
      <c r="G76" s="188"/>
      <c r="H76" s="112"/>
      <c r="I76" s="112"/>
      <c r="J76" s="187"/>
      <c r="K76" s="144"/>
      <c r="L76" s="118"/>
      <c r="M76" s="118"/>
      <c r="N76" s="118"/>
    </row>
    <row r="77" ht="5.1500000000000004" customHeight="1">
      <c r="A77" s="152"/>
      <c r="B77" s="112"/>
      <c r="C77" s="112"/>
      <c r="D77" s="112"/>
      <c r="E77" s="112"/>
      <c r="F77" s="112"/>
      <c r="G77" s="112"/>
      <c r="H77" s="112"/>
      <c r="I77" s="112"/>
      <c r="J77" s="155"/>
      <c r="K77" s="144"/>
      <c r="L77" s="118"/>
      <c r="M77" s="118"/>
      <c r="N77" s="118"/>
    </row>
    <row r="78" ht="14.5">
      <c r="A78" s="145" t="s">
        <v>133</v>
      </c>
      <c r="B78" s="115" t="s">
        <v>76</v>
      </c>
      <c r="C78" s="158"/>
      <c r="D78" s="158"/>
      <c r="E78" s="158"/>
      <c r="F78" s="158"/>
      <c r="G78" s="189"/>
      <c r="H78" s="112"/>
      <c r="I78" s="112"/>
      <c r="J78" s="151">
        <f>+J74+J75+J76</f>
        <v>0</v>
      </c>
      <c r="K78" s="160"/>
      <c r="L78" s="118"/>
      <c r="M78" s="118"/>
      <c r="N78" s="118"/>
    </row>
    <row r="79" ht="14.5">
      <c r="A79" s="152"/>
      <c r="B79" s="112"/>
      <c r="C79" s="112"/>
      <c r="D79" s="112"/>
      <c r="E79" s="112"/>
      <c r="F79" s="112"/>
      <c r="G79" s="112"/>
      <c r="H79" s="112"/>
      <c r="I79" s="112"/>
      <c r="J79" s="155"/>
      <c r="K79" s="144"/>
      <c r="L79" s="118"/>
      <c r="M79" s="118"/>
      <c r="N79" s="118"/>
    </row>
    <row r="80" ht="14.5">
      <c r="A80" s="145" t="s">
        <v>134</v>
      </c>
      <c r="B80" s="190"/>
      <c r="C80" s="191" t="s">
        <v>135</v>
      </c>
      <c r="D80" s="191"/>
      <c r="E80" s="191"/>
      <c r="F80" s="191"/>
      <c r="G80" s="192" t="s">
        <v>136</v>
      </c>
      <c r="H80" s="193">
        <f>J80</f>
        <v>0</v>
      </c>
      <c r="I80" s="112"/>
      <c r="J80" s="151">
        <f>+J16+J26+J35+J44+J53+J62+J71+J78</f>
        <v>0</v>
      </c>
      <c r="K80" s="144"/>
      <c r="L80" s="118"/>
      <c r="M80" s="118"/>
      <c r="N80" s="118"/>
    </row>
    <row r="81">
      <c r="A81" s="161"/>
      <c r="B81" s="112"/>
      <c r="C81" s="112"/>
      <c r="D81" s="112"/>
      <c r="E81" s="112"/>
      <c r="F81" s="112"/>
      <c r="G81" s="112"/>
      <c r="H81" s="112"/>
      <c r="I81" s="112"/>
      <c r="J81" s="112"/>
      <c r="K81" s="144"/>
      <c r="L81" s="118"/>
      <c r="M81" s="118"/>
      <c r="N81" s="118"/>
    </row>
    <row r="82">
      <c r="A82" s="112" t="s">
        <v>137</v>
      </c>
      <c r="B82" s="112"/>
      <c r="C82" s="112"/>
      <c r="D82" s="112"/>
      <c r="E82" s="112"/>
      <c r="F82" s="112"/>
      <c r="G82" s="112"/>
      <c r="H82" s="112"/>
      <c r="I82" s="112"/>
      <c r="J82" s="112"/>
      <c r="K82" s="144"/>
      <c r="L82" s="118"/>
      <c r="M82" s="118"/>
      <c r="N82" s="118"/>
    </row>
    <row r="83">
      <c r="A83" s="112" t="s">
        <v>138</v>
      </c>
      <c r="B83" s="112"/>
      <c r="C83" s="112"/>
      <c r="D83" s="112"/>
      <c r="E83" s="112"/>
      <c r="F83" s="112"/>
      <c r="G83" s="112"/>
      <c r="H83" s="112"/>
      <c r="I83" s="112"/>
      <c r="J83" s="112"/>
      <c r="K83" s="144"/>
      <c r="L83" s="118"/>
      <c r="M83" s="118"/>
      <c r="N83" s="118"/>
    </row>
    <row r="84">
      <c r="A84" s="112" t="s">
        <v>139</v>
      </c>
      <c r="B84" s="112"/>
      <c r="C84" s="112"/>
      <c r="D84" s="112"/>
      <c r="E84" s="112"/>
      <c r="F84" s="112"/>
      <c r="G84" s="112"/>
      <c r="H84" s="112"/>
      <c r="I84" s="112"/>
      <c r="J84" s="112"/>
      <c r="K84" s="144"/>
      <c r="L84" s="118"/>
      <c r="M84" s="118"/>
      <c r="N84" s="118"/>
    </row>
    <row r="85" ht="27" customHeight="1">
      <c r="A85" s="194" t="s">
        <v>140</v>
      </c>
      <c r="B85" s="195"/>
      <c r="C85" s="195"/>
      <c r="D85" s="195"/>
      <c r="E85" s="195"/>
      <c r="F85" s="195"/>
      <c r="G85" s="195"/>
      <c r="H85" s="195"/>
      <c r="I85" s="195"/>
      <c r="J85" s="195"/>
      <c r="K85" s="144"/>
      <c r="L85" s="118"/>
      <c r="M85" s="118"/>
      <c r="N85" s="118"/>
    </row>
    <row r="86">
      <c r="A86" s="112" t="s">
        <v>141</v>
      </c>
      <c r="B86" s="112"/>
      <c r="C86" s="112"/>
      <c r="D86" s="112"/>
      <c r="E86" s="112"/>
      <c r="F86" s="112"/>
      <c r="G86" s="112"/>
      <c r="H86" s="112"/>
      <c r="I86" s="112"/>
      <c r="J86" s="112"/>
      <c r="K86" s="118"/>
      <c r="L86" s="118"/>
      <c r="M86" s="118"/>
      <c r="N86" s="118"/>
    </row>
    <row r="87">
      <c r="A87" s="112" t="s">
        <v>142</v>
      </c>
      <c r="B87" s="112"/>
      <c r="C87" s="112"/>
      <c r="D87" s="112"/>
      <c r="E87" s="112"/>
      <c r="F87" s="112"/>
      <c r="G87" s="112"/>
      <c r="H87" s="112"/>
      <c r="I87" s="112"/>
      <c r="J87" s="112"/>
      <c r="K87" s="118"/>
      <c r="L87" s="118"/>
      <c r="M87" s="118"/>
      <c r="N87" s="118"/>
    </row>
    <row r="88">
      <c r="A88" s="118"/>
      <c r="B88" s="118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</row>
    <row r="89">
      <c r="A89" s="118"/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</row>
    <row r="90">
      <c r="A90" s="118"/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</row>
    <row r="91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</row>
    <row r="92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</row>
    <row r="93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</row>
    <row r="94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</row>
    <row r="95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</row>
  </sheetData>
  <sheetProtection algorithmName="SHA-512" hashValue="z8Skr+THg64r7m8cFVO5d5VH2nnuAUnLr3PlSXRnO/QVjNGM6P2p7H4P2x+jbpQM5z1/VIfX2W7RHJqGByhRxg==" saltValue="1eDKJTotp/V1TxgTGwxufQ==" spinCount="100000" autoFilter="1" deleteColumns="1" deleteRows="1" formatCells="1" formatColumns="1" formatRows="1" insertColumns="1" insertHyperlinks="1" insertRows="1" objects="0" pivotTables="1" scenarios="0" selectLockedCells="1" selectUnlockedCells="0" sheet="1" sort="1"/>
  <protectedRanges>
    <protectedRange name="Plage1_1_2" sqref="F4"/>
    <protectedRange name="Plage1" sqref="F3"/>
    <protectedRange name="Plage1_1_1" sqref="B80:G80"/>
    <protectedRange name="Plage1_2" sqref="H1:J1"/>
    <protectedRange name="Plage1_1_1_1" sqref="E4"/>
    <protectedRange name="Plage1_1" sqref="E1:E3 H61:I80 B61:G64 H19 J17:J19 B1:D4 B52:I55 B70:G79 B5:J9 A1:A80 B15:I18"/>
    <protectedRange name="Plage7_1" sqref="H20:H24"/>
  </protectedRanges>
  <mergeCells count="53">
    <mergeCell ref="B16:G16"/>
    <mergeCell ref="B26:G26"/>
    <mergeCell ref="B29:G29"/>
    <mergeCell ref="B75:C75"/>
    <mergeCell ref="F75:G75"/>
    <mergeCell ref="B67:G67"/>
    <mergeCell ref="B68:G68"/>
    <mergeCell ref="B69:G69"/>
    <mergeCell ref="B71:G71"/>
    <mergeCell ref="B74:C74"/>
    <mergeCell ref="F74:G74"/>
    <mergeCell ref="B44:G44"/>
    <mergeCell ref="B47:G47"/>
    <mergeCell ref="B30:G30"/>
    <mergeCell ref="B31:G31"/>
    <mergeCell ref="B32:G32"/>
    <mergeCell ref="H1:J1"/>
    <mergeCell ref="H2:J2"/>
    <mergeCell ref="H3:J3"/>
    <mergeCell ref="H4:J4"/>
    <mergeCell ref="B14:G14"/>
    <mergeCell ref="B5:B7"/>
    <mergeCell ref="B10:G10"/>
    <mergeCell ref="B11:G11"/>
    <mergeCell ref="B12:G12"/>
    <mergeCell ref="B13:G13"/>
    <mergeCell ref="F1:G1"/>
    <mergeCell ref="F2:G2"/>
    <mergeCell ref="F3:G3"/>
    <mergeCell ref="F4:G4"/>
    <mergeCell ref="B57:G57"/>
    <mergeCell ref="B62:G62"/>
    <mergeCell ref="B33:G33"/>
    <mergeCell ref="B35:G35"/>
    <mergeCell ref="B38:G38"/>
    <mergeCell ref="B39:G39"/>
    <mergeCell ref="B40:G40"/>
    <mergeCell ref="B65:G65"/>
    <mergeCell ref="B66:G66"/>
    <mergeCell ref="B41:G41"/>
    <mergeCell ref="B42:G42"/>
    <mergeCell ref="A85:J85"/>
    <mergeCell ref="B76:C76"/>
    <mergeCell ref="F76:G76"/>
    <mergeCell ref="B48:G48"/>
    <mergeCell ref="B49:G49"/>
    <mergeCell ref="B58:G58"/>
    <mergeCell ref="B59:G59"/>
    <mergeCell ref="B60:G60"/>
    <mergeCell ref="B50:G50"/>
    <mergeCell ref="B51:G51"/>
    <mergeCell ref="B53:G53"/>
    <mergeCell ref="B56:G56"/>
  </mergeCells>
  <printOptions headings="0" gridLines="0" horizontalCentered="1"/>
  <pageMargins left="0.19685039370078738" right="0.19685039370078738" top="0.39370078740157477" bottom="0.39370078740157477" header="0.39370078740157477" footer="0.39370078740157477"/>
  <pageSetup paperSize="9" scale="64" fitToWidth="1" fitToHeight="1" pageOrder="downThenOver" orientation="portrait" usePrinterDefaults="1" blackAndWhite="0" draft="0" cellComments="none" useFirstPageNumber="0" errors="displayed" horizontalDpi="600" verticalDpi="300" copies="1"/>
  <headerFooter>
    <oddFooter>&amp;R
</oddFooter>
  </headerFooter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showGridLines="0" zoomScale="115" workbookViewId="0">
      <selection activeCell="A27" activeCellId="0" sqref="A27:B27"/>
    </sheetView>
  </sheetViews>
  <sheetFormatPr baseColWidth="10" defaultColWidth="10.81640625" defaultRowHeight="14.5"/>
  <cols>
    <col customWidth="1" min="1" max="1" style="196" width="37.7265625"/>
    <col customWidth="1" min="2" max="2" style="196" width="11.7265625"/>
    <col customWidth="1" min="3" max="5" style="196" width="11.81640625"/>
    <col customWidth="1" min="6" max="6" style="196" width="11.1796875"/>
    <col customWidth="1" min="7" max="7" style="196" width="12.453125"/>
    <col min="8" max="16384" style="196" width="10.81640625"/>
  </cols>
  <sheetData>
    <row r="1" ht="15">
      <c r="A1" s="197"/>
      <c r="B1" s="197"/>
      <c r="C1" s="198"/>
      <c r="D1" s="198"/>
      <c r="E1" s="198"/>
      <c r="F1" s="198"/>
    </row>
    <row r="2">
      <c r="A2" s="199" t="s">
        <v>143</v>
      </c>
      <c r="B2" s="200"/>
      <c r="C2" s="201" t="str">
        <f>IF([2]Présentation_ent2!B7&lt;&gt;"",[2]Présentation_ent2!B7,"")</f>
        <v/>
      </c>
      <c r="D2" s="202"/>
      <c r="E2" s="203"/>
      <c r="F2" s="203"/>
    </row>
    <row r="3">
      <c r="A3" s="204" t="s">
        <v>144</v>
      </c>
      <c r="B3" s="205"/>
      <c r="C3" s="206"/>
      <c r="D3" s="207"/>
      <c r="E3" s="203"/>
      <c r="F3" s="203"/>
    </row>
    <row r="4" ht="15">
      <c r="A4" s="208" t="s">
        <v>145</v>
      </c>
      <c r="B4" s="209"/>
      <c r="C4" s="210"/>
      <c r="D4" s="211"/>
      <c r="E4" s="203"/>
      <c r="F4" s="203"/>
    </row>
    <row r="5" ht="15">
      <c r="A5" s="212"/>
      <c r="B5" s="213"/>
      <c r="C5" s="214"/>
      <c r="D5" s="214"/>
      <c r="E5" s="214"/>
      <c r="F5" s="196"/>
    </row>
    <row r="6">
      <c r="A6" s="215" t="s">
        <v>146</v>
      </c>
      <c r="B6" s="216"/>
      <c r="C6" s="217" t="s">
        <v>147</v>
      </c>
      <c r="D6" s="218" t="s">
        <v>148</v>
      </c>
      <c r="E6" s="196"/>
      <c r="F6" s="196"/>
    </row>
    <row r="7">
      <c r="A7" s="219" t="s">
        <v>149</v>
      </c>
      <c r="B7" s="220"/>
      <c r="C7" s="221"/>
      <c r="D7" s="222"/>
      <c r="E7" s="223"/>
      <c r="F7" s="196"/>
    </row>
    <row r="8" ht="14.5" customHeight="1">
      <c r="A8" s="224" t="s">
        <v>150</v>
      </c>
      <c r="B8" s="225"/>
      <c r="C8" s="226"/>
      <c r="D8" s="227"/>
      <c r="E8" s="223"/>
      <c r="F8" s="196"/>
    </row>
    <row r="9">
      <c r="A9" s="228" t="s">
        <v>151</v>
      </c>
      <c r="B9" s="229"/>
      <c r="C9" s="230"/>
      <c r="D9" s="227"/>
      <c r="E9" s="223"/>
      <c r="F9" s="196"/>
    </row>
    <row r="10" ht="40.5" customHeight="1">
      <c r="A10" s="231" t="s">
        <v>152</v>
      </c>
      <c r="B10" s="232"/>
      <c r="C10" s="233" t="s">
        <v>147</v>
      </c>
      <c r="D10" s="234" t="s">
        <v>148</v>
      </c>
      <c r="E10" s="196"/>
      <c r="F10" s="196"/>
    </row>
    <row r="11" ht="15">
      <c r="A11" s="196"/>
      <c r="B11" s="196"/>
      <c r="C11" s="196"/>
      <c r="D11" s="196"/>
      <c r="E11" s="196"/>
      <c r="F11" s="196"/>
    </row>
    <row r="12">
      <c r="A12" s="215" t="s">
        <v>153</v>
      </c>
      <c r="B12" s="216"/>
      <c r="C12" s="217" t="s">
        <v>147</v>
      </c>
      <c r="D12" s="218" t="s">
        <v>148</v>
      </c>
      <c r="E12" s="196"/>
      <c r="F12" s="196"/>
    </row>
    <row r="13">
      <c r="A13" s="219" t="s">
        <v>149</v>
      </c>
      <c r="B13" s="220"/>
      <c r="C13" s="235"/>
      <c r="D13" s="236"/>
      <c r="E13" s="223"/>
      <c r="F13" s="196"/>
    </row>
    <row r="14">
      <c r="A14" s="228" t="s">
        <v>154</v>
      </c>
      <c r="B14" s="229"/>
      <c r="C14" s="237"/>
      <c r="D14" s="227"/>
      <c r="E14" s="196"/>
      <c r="F14" s="196"/>
    </row>
    <row r="15">
      <c r="A15" s="228" t="s">
        <v>155</v>
      </c>
      <c r="B15" s="229"/>
      <c r="C15" s="237"/>
      <c r="D15" s="227"/>
      <c r="E15" s="196"/>
      <c r="F15" s="196"/>
    </row>
    <row r="16" ht="15">
      <c r="A16" s="238" t="s">
        <v>156</v>
      </c>
      <c r="B16" s="239"/>
      <c r="C16" s="240"/>
      <c r="D16" s="241"/>
      <c r="E16" s="196"/>
      <c r="F16" s="196"/>
    </row>
    <row r="17" ht="15">
      <c r="A17" s="196"/>
      <c r="B17" s="196"/>
      <c r="C17" s="196"/>
      <c r="D17" s="196"/>
      <c r="E17" s="196"/>
      <c r="F17" s="196"/>
    </row>
    <row r="18" ht="14.5" customHeight="1">
      <c r="A18" s="242" t="s">
        <v>157</v>
      </c>
      <c r="B18" s="243"/>
      <c r="C18" s="217" t="s">
        <v>147</v>
      </c>
      <c r="D18" s="218" t="s">
        <v>148</v>
      </c>
      <c r="E18" s="196"/>
      <c r="F18" s="196"/>
    </row>
    <row r="19">
      <c r="A19" s="219" t="s">
        <v>149</v>
      </c>
      <c r="B19" s="220"/>
      <c r="C19" s="244"/>
      <c r="D19" s="245"/>
      <c r="E19" s="196"/>
      <c r="F19" s="196"/>
    </row>
    <row r="20">
      <c r="A20" s="246" t="s">
        <v>158</v>
      </c>
      <c r="B20" s="247"/>
      <c r="C20" s="248"/>
      <c r="D20" s="249"/>
      <c r="E20" s="196"/>
      <c r="F20" s="196"/>
    </row>
    <row r="21">
      <c r="A21" s="250" t="s">
        <v>159</v>
      </c>
      <c r="B21" s="251"/>
      <c r="C21" s="252" t="s">
        <v>147</v>
      </c>
      <c r="D21" s="253" t="s">
        <v>148</v>
      </c>
      <c r="E21" s="196"/>
      <c r="F21" s="196"/>
    </row>
    <row r="22" ht="15">
      <c r="A22" s="254" t="s">
        <v>160</v>
      </c>
      <c r="B22" s="255"/>
      <c r="C22" s="233" t="s">
        <v>147</v>
      </c>
      <c r="D22" s="234" t="s">
        <v>148</v>
      </c>
      <c r="E22" s="196"/>
      <c r="F22" s="196"/>
    </row>
    <row r="23" ht="15">
      <c r="A23" s="196"/>
      <c r="B23" s="196"/>
      <c r="C23" s="196"/>
      <c r="D23" s="196"/>
      <c r="E23" s="196"/>
      <c r="F23" s="196"/>
    </row>
    <row r="24" ht="14.5" customHeight="1">
      <c r="A24" s="242" t="s">
        <v>161</v>
      </c>
      <c r="B24" s="243"/>
      <c r="C24" s="217" t="s">
        <v>147</v>
      </c>
      <c r="D24" s="218" t="s">
        <v>148</v>
      </c>
      <c r="E24" s="196"/>
      <c r="F24" s="196"/>
    </row>
    <row r="25">
      <c r="A25" s="256" t="s">
        <v>149</v>
      </c>
      <c r="B25" s="257"/>
      <c r="C25" s="252"/>
      <c r="D25" s="258"/>
      <c r="E25" s="196"/>
      <c r="F25" s="196"/>
    </row>
    <row r="26">
      <c r="A26" s="246" t="s">
        <v>158</v>
      </c>
      <c r="B26" s="247"/>
      <c r="C26" s="252"/>
      <c r="D26" s="258"/>
      <c r="E26" s="196"/>
      <c r="F26" s="196"/>
    </row>
    <row r="27" ht="14.5" customHeight="1">
      <c r="A27" s="254" t="s">
        <v>162</v>
      </c>
      <c r="B27" s="255"/>
      <c r="C27" s="233" t="s">
        <v>147</v>
      </c>
      <c r="D27" s="234" t="s">
        <v>148</v>
      </c>
      <c r="E27" s="196"/>
      <c r="F27" s="196"/>
    </row>
    <row r="28">
      <c r="A28" s="196"/>
      <c r="B28" s="196"/>
      <c r="C28" s="196"/>
      <c r="D28" s="196"/>
      <c r="E28" s="196"/>
      <c r="F28" s="196"/>
    </row>
    <row r="29">
      <c r="A29" s="259" t="s">
        <v>163</v>
      </c>
      <c r="B29" s="260"/>
      <c r="C29" s="196"/>
      <c r="D29" s="196"/>
      <c r="E29" s="196"/>
      <c r="F29" s="196"/>
    </row>
    <row r="30" ht="29.149999999999999" customHeight="1">
      <c r="A30" s="261" t="s">
        <v>164</v>
      </c>
      <c r="B30" s="261"/>
      <c r="C30" s="261"/>
      <c r="D30" s="261"/>
      <c r="E30" s="261"/>
      <c r="F30" s="261"/>
      <c r="G30" s="262"/>
    </row>
    <row r="31" ht="8.25" customHeight="1"/>
    <row r="32" ht="15">
      <c r="B32" s="263" t="s">
        <v>165</v>
      </c>
      <c r="C32" s="264" t="s">
        <v>166</v>
      </c>
      <c r="D32" s="265" t="s">
        <v>167</v>
      </c>
    </row>
    <row r="33" ht="15">
      <c r="A33" s="266" t="s">
        <v>168</v>
      </c>
      <c r="B33" s="267"/>
      <c r="C33" s="268"/>
      <c r="D33" s="269"/>
    </row>
    <row r="34">
      <c r="A34" s="270" t="s">
        <v>169</v>
      </c>
      <c r="B34" s="271" t="s">
        <v>170</v>
      </c>
      <c r="C34" s="272"/>
      <c r="D34" s="272"/>
    </row>
    <row r="35">
      <c r="A35" s="273" t="s">
        <v>171</v>
      </c>
      <c r="B35" s="274" t="s">
        <v>172</v>
      </c>
      <c r="C35" s="275"/>
      <c r="D35" s="275"/>
    </row>
    <row r="36">
      <c r="A36" s="273" t="s">
        <v>173</v>
      </c>
      <c r="B36" s="274" t="s">
        <v>174</v>
      </c>
      <c r="C36" s="275"/>
      <c r="D36" s="275"/>
    </row>
    <row r="37">
      <c r="A37" s="273" t="s">
        <v>175</v>
      </c>
      <c r="B37" s="276" t="s">
        <v>176</v>
      </c>
      <c r="C37" s="275"/>
      <c r="D37" s="275"/>
    </row>
    <row r="38">
      <c r="A38" s="273" t="s">
        <v>177</v>
      </c>
      <c r="B38" s="274" t="s">
        <v>178</v>
      </c>
      <c r="C38" s="275"/>
      <c r="D38" s="275"/>
    </row>
    <row r="39">
      <c r="A39" s="273" t="s">
        <v>179</v>
      </c>
      <c r="B39" s="274" t="s">
        <v>180</v>
      </c>
      <c r="C39" s="275"/>
      <c r="D39" s="275"/>
    </row>
    <row r="40">
      <c r="A40" s="273" t="s">
        <v>181</v>
      </c>
      <c r="B40" s="274" t="s">
        <v>182</v>
      </c>
      <c r="C40" s="275"/>
      <c r="D40" s="275"/>
    </row>
    <row r="41">
      <c r="A41" s="273" t="s">
        <v>183</v>
      </c>
      <c r="B41" s="274" t="s">
        <v>184</v>
      </c>
      <c r="C41" s="275"/>
      <c r="D41" s="275"/>
    </row>
    <row r="42">
      <c r="A42" s="277" t="s">
        <v>185</v>
      </c>
      <c r="B42" s="278" t="s">
        <v>186</v>
      </c>
      <c r="C42" s="279">
        <f>SUM(C34:C41)</f>
        <v>0</v>
      </c>
      <c r="D42" s="279">
        <f>SUM(D34:D41)</f>
        <v>0</v>
      </c>
    </row>
    <row r="43">
      <c r="A43" s="280"/>
      <c r="B43" s="281"/>
      <c r="C43" s="282"/>
      <c r="D43" s="282"/>
    </row>
    <row r="44" ht="11.15" customHeight="1">
      <c r="A44" s="283" t="s">
        <v>187</v>
      </c>
      <c r="B44" s="281"/>
      <c r="C44" s="282"/>
      <c r="D44" s="282"/>
    </row>
    <row r="45" ht="11.15" customHeight="1">
      <c r="A45" s="284" t="s">
        <v>188</v>
      </c>
      <c r="B45" s="281"/>
      <c r="C45" s="282"/>
      <c r="D45" s="282"/>
    </row>
    <row r="46" ht="11.15" customHeight="1">
      <c r="A46" s="284" t="s">
        <v>189</v>
      </c>
    </row>
    <row r="47" ht="11.15" customHeight="1">
      <c r="A47" s="284"/>
    </row>
    <row r="48">
      <c r="A48" s="259" t="s">
        <v>190</v>
      </c>
      <c r="B48" s="260"/>
      <c r="C48" s="196"/>
      <c r="D48" s="196"/>
      <c r="E48" s="196"/>
      <c r="F48" s="196"/>
    </row>
    <row r="49" ht="29.149999999999999" customHeight="1">
      <c r="A49" s="285" t="s">
        <v>191</v>
      </c>
      <c r="B49" s="285"/>
      <c r="C49" s="285"/>
      <c r="D49" s="285"/>
      <c r="E49" s="285"/>
      <c r="F49" s="285"/>
    </row>
    <row r="50" ht="11.25" customHeight="1">
      <c r="A50" s="285"/>
      <c r="B50" s="285"/>
      <c r="C50" s="285"/>
      <c r="D50" s="285"/>
      <c r="E50" s="285"/>
      <c r="F50" s="285"/>
    </row>
    <row r="51" ht="15">
      <c r="A51" s="223" t="s">
        <v>15</v>
      </c>
      <c r="B51" s="286"/>
      <c r="C51" s="263" t="s">
        <v>165</v>
      </c>
      <c r="D51" s="265" t="s">
        <v>166</v>
      </c>
      <c r="E51" s="265" t="s">
        <v>167</v>
      </c>
      <c r="F51" s="196"/>
    </row>
    <row r="52" ht="15">
      <c r="A52" s="287"/>
      <c r="B52" s="288"/>
      <c r="C52" s="289" t="s">
        <v>168</v>
      </c>
      <c r="D52" s="290"/>
      <c r="E52" s="291"/>
      <c r="F52" s="196"/>
    </row>
    <row r="53" ht="6.75" customHeight="1">
      <c r="A53" s="292"/>
      <c r="B53" s="293"/>
      <c r="C53" s="294"/>
      <c r="D53" s="294"/>
      <c r="E53" s="295"/>
      <c r="F53" s="196"/>
    </row>
    <row r="54">
      <c r="A54" s="296" t="s">
        <v>192</v>
      </c>
      <c r="B54" s="297"/>
      <c r="C54" s="298" t="s">
        <v>193</v>
      </c>
      <c r="D54" s="299"/>
      <c r="E54" s="299"/>
      <c r="F54" s="196"/>
    </row>
    <row r="55">
      <c r="A55" s="300" t="s">
        <v>194</v>
      </c>
      <c r="B55" s="301"/>
      <c r="C55" s="302" t="s">
        <v>195</v>
      </c>
      <c r="D55" s="299"/>
      <c r="E55" s="299"/>
      <c r="F55" s="196"/>
    </row>
    <row r="56">
      <c r="A56" s="300" t="s">
        <v>196</v>
      </c>
      <c r="B56" s="301"/>
      <c r="C56" s="302" t="s">
        <v>197</v>
      </c>
      <c r="D56" s="299"/>
      <c r="E56" s="299"/>
      <c r="F56" s="196"/>
    </row>
    <row r="57">
      <c r="A57" s="303" t="s">
        <v>198</v>
      </c>
      <c r="B57" s="304"/>
      <c r="C57" s="305" t="s">
        <v>199</v>
      </c>
      <c r="D57" s="306"/>
      <c r="E57" s="306"/>
      <c r="F57" s="196"/>
    </row>
    <row r="58" ht="6.75" customHeight="1">
      <c r="A58" s="307"/>
      <c r="B58" s="308"/>
      <c r="C58" s="309"/>
      <c r="D58" s="310"/>
      <c r="E58" s="311"/>
      <c r="F58" s="196"/>
    </row>
    <row r="59">
      <c r="A59" s="296" t="s">
        <v>200</v>
      </c>
      <c r="B59" s="297"/>
      <c r="C59" s="298" t="s">
        <v>201</v>
      </c>
      <c r="D59" s="312"/>
      <c r="E59" s="312"/>
      <c r="F59" s="196"/>
    </row>
    <row r="60">
      <c r="A60" s="300" t="s">
        <v>202</v>
      </c>
      <c r="B60" s="301"/>
      <c r="C60" s="302" t="s">
        <v>203</v>
      </c>
      <c r="D60" s="299"/>
      <c r="E60" s="299"/>
    </row>
    <row r="61">
      <c r="A61" s="300" t="s">
        <v>204</v>
      </c>
      <c r="B61" s="301"/>
      <c r="C61" s="313" t="s">
        <v>205</v>
      </c>
      <c r="D61" s="299"/>
      <c r="E61" s="299"/>
    </row>
    <row r="62">
      <c r="A62" s="300" t="s">
        <v>206</v>
      </c>
      <c r="B62" s="301"/>
      <c r="C62" s="302" t="s">
        <v>207</v>
      </c>
      <c r="D62" s="299"/>
      <c r="E62" s="299"/>
    </row>
    <row r="63">
      <c r="A63" s="300" t="s">
        <v>208</v>
      </c>
      <c r="B63" s="301"/>
      <c r="C63" s="302"/>
      <c r="D63" s="314"/>
      <c r="E63" s="314"/>
    </row>
    <row r="64">
      <c r="A64" s="315" t="s">
        <v>209</v>
      </c>
      <c r="B64" s="301"/>
      <c r="C64" s="302" t="s">
        <v>210</v>
      </c>
      <c r="D64" s="299"/>
      <c r="E64" s="299"/>
    </row>
    <row r="65">
      <c r="A65" s="315" t="s">
        <v>211</v>
      </c>
      <c r="B65" s="301"/>
      <c r="C65" s="302" t="s">
        <v>212</v>
      </c>
      <c r="D65" s="299"/>
      <c r="E65" s="299"/>
    </row>
    <row r="66">
      <c r="A66" s="315" t="s">
        <v>213</v>
      </c>
      <c r="B66" s="301"/>
      <c r="C66" s="313" t="s">
        <v>214</v>
      </c>
      <c r="D66" s="299"/>
      <c r="E66" s="299"/>
    </row>
    <row r="67">
      <c r="A67" s="315" t="s">
        <v>215</v>
      </c>
      <c r="B67" s="301"/>
      <c r="C67" s="313" t="s">
        <v>216</v>
      </c>
      <c r="D67" s="299"/>
      <c r="E67" s="299"/>
    </row>
    <row r="68">
      <c r="B68" s="316"/>
      <c r="C68" s="196"/>
      <c r="D68" s="196"/>
      <c r="E68" s="196"/>
      <c r="F68" s="196"/>
    </row>
    <row r="69" ht="11.15" customHeight="1">
      <c r="A69" s="283" t="s">
        <v>187</v>
      </c>
      <c r="B69" s="317"/>
      <c r="C69" s="196"/>
      <c r="D69" s="196"/>
      <c r="E69" s="196"/>
      <c r="F69" s="196"/>
    </row>
    <row r="70" ht="11.15" customHeight="1">
      <c r="A70" s="284" t="s">
        <v>188</v>
      </c>
      <c r="B70" s="317"/>
      <c r="C70" s="196"/>
      <c r="D70" s="196"/>
      <c r="E70" s="196"/>
      <c r="F70" s="196"/>
    </row>
    <row r="71" ht="11.15" customHeight="1">
      <c r="A71" s="284" t="s">
        <v>189</v>
      </c>
    </row>
  </sheetData>
  <sheetProtection algorithmName="SHA-512" hashValue="YXMGNqvImGZwahZq3n8dxqE316wVDk2E818Z6n4GzQnaZ1pfdqZ0tvpKTefJjLXikRbN1d2NAVXbEhxsex5zoA==" saltValue="VDs1Du1Q02yJgGe6IEryxA==" spinCount="100000" autoFilter="1" deleteColumns="1" deleteRows="1" formatCells="1" formatColumns="1" formatRows="1" insertColumns="1" insertHyperlinks="1" insertRows="1" objects="1" pivotTables="1" scenarios="1" selectLockedCells="1" selectUnlockedCells="0" sheet="1" sort="1"/>
  <mergeCells count="44">
    <mergeCell ref="A62:B62"/>
    <mergeCell ref="A27:B27"/>
    <mergeCell ref="A30:F30"/>
    <mergeCell ref="A33:B33"/>
    <mergeCell ref="A49:F49"/>
    <mergeCell ref="A54:B54"/>
    <mergeCell ref="A55:B55"/>
    <mergeCell ref="A56:B56"/>
    <mergeCell ref="A57:B57"/>
    <mergeCell ref="A59:B59"/>
    <mergeCell ref="A60:B60"/>
    <mergeCell ref="A61:B61"/>
    <mergeCell ref="C26:D26"/>
    <mergeCell ref="A16:B16"/>
    <mergeCell ref="C16:D16"/>
    <mergeCell ref="A18:B18"/>
    <mergeCell ref="A19:B19"/>
    <mergeCell ref="A20:B20"/>
    <mergeCell ref="C20:D20"/>
    <mergeCell ref="A21:B21"/>
    <mergeCell ref="A22:B22"/>
    <mergeCell ref="A24:B24"/>
    <mergeCell ref="A25:B25"/>
    <mergeCell ref="A26:B26"/>
    <mergeCell ref="A15:B15"/>
    <mergeCell ref="C15:D15"/>
    <mergeCell ref="A6:B6"/>
    <mergeCell ref="A7:B7"/>
    <mergeCell ref="A8:B8"/>
    <mergeCell ref="C8:D8"/>
    <mergeCell ref="A9:B9"/>
    <mergeCell ref="C9:D9"/>
    <mergeCell ref="A10:B10"/>
    <mergeCell ref="A12:B12"/>
    <mergeCell ref="A13:B13"/>
    <mergeCell ref="A14:B14"/>
    <mergeCell ref="C14:D14"/>
    <mergeCell ref="A4:B4"/>
    <mergeCell ref="C4:D4"/>
    <mergeCell ref="A1:F1"/>
    <mergeCell ref="A2:B2"/>
    <mergeCell ref="C2:D2"/>
    <mergeCell ref="A3:B3"/>
    <mergeCell ref="C3:D3"/>
  </mergeCells>
  <printOptions headings="0" gridLines="0"/>
  <pageMargins left="0.31496062992125984" right="0.31496062992125984" top="0.94488188976377963" bottom="0.74803149606299213" header="0.31496062992125984" footer="0.31496062992125984"/>
  <pageSetup paperSize="9" scale="100" fitToWidth="0" fitToHeight="1" pageOrder="downThenOver" orientation="portrait" usePrinterDefaults="1" blackAndWhite="0" draft="0" cellComments="none" useFirstPageNumber="0" errors="displayed" horizontalDpi="600" verticalDpi="600" copies="1"/>
  <headerFooter>
    <oddHeader>&amp;C&amp;10REGIME D’APPUI AUX PME POUR L’INNOVATION DUALE - RAPID&amp;11
&amp;10en application du Régime cadre exempté de notification N° SA.111723&amp;X(1)&amp;11&amp;X
&amp;"-,Gras"Questionnaire d'éligibilité financière&amp;R </oddHeader>
    <oddFooter>&amp;L&amp;10&amp;X(1)&amp;X &amp;9relatif aux aides à la recherche, au développement et à l'innovation (RDI) pour la période 2024-2026&amp;R&amp;10Page &amp;P/&amp;N</oddFooter>
  </headerFooter>
  <rowBreaks count="1" manualBreakCount="1">
    <brk id="46" man="1" max="16383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5E0064-0002-41C1-9B91-001B002A00B4}" type="date" allowBlank="1" errorStyle="stop" imeMode="noControl" operator="greaterThanOrEqual" showDropDown="0" showErrorMessage="1" showInputMessage="0">
          <x14:formula1>
            <xm:f>43739</xm:f>
          </x14:formula1>
          <xm:sqref>E3:F4</xm:sqref>
        </x14:dataValidation>
        <x14:dataValidation xr:uid="{00500086-009C-4017-B031-000600D70053}" type="date" allowBlank="1" errorStyle="stop" imeMode="noControl" operator="greaterThanOrEqual" showDropDown="0" showErrorMessage="0" showInputMessage="0">
          <x14:formula1>
            <xm:f>1</xm:f>
          </x14:formula1>
          <xm:sqref>C2:C3 C8</xm:sqref>
        </x14:dataValidation>
        <x14:dataValidation xr:uid="{00B4005C-0055-4F24-B44D-00D500410045}" type="date" allowBlank="1" errorStyle="stop" imeMode="noControl" operator="greaterThanOrEqual" showDropDown="0" showErrorMessage="1" showInputMessage="0">
          <x14:formula1>
            <xm:f>1</xm:f>
          </x14:formula1>
          <xm:sqref>D63:E63 D58:E58 C33:D33 D52:E53</xm:sqref>
        </x14:dataValidation>
        <x14:dataValidation xr:uid="{0090004F-007E-4CDC-A35A-004C005700D3}" type="list" allowBlank="1" errorStyle="stop" imeMode="noControl" operator="between" showDropDown="0" showErrorMessage="1" showInputMessage="0">
          <x14:formula1>
            <xm:f>"Procédure de sauvegarde,Procédure de redressement judiciaire,Procédure de liquidation judiciaire"</xm:f>
          </x14:formula1>
          <xm:sqref>C9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75" workbookViewId="0">
      <selection activeCell="A27" activeCellId="0" sqref="A27:D27"/>
    </sheetView>
  </sheetViews>
  <sheetFormatPr baseColWidth="10" defaultColWidth="11.453125" defaultRowHeight="12.5"/>
  <cols>
    <col customWidth="1" min="1" max="1" style="45" width="25.54296875"/>
    <col customWidth="1" min="2" max="2" style="45" width="33.1796875"/>
    <col customWidth="1" min="3" max="3" style="45" width="20.1796875"/>
    <col customWidth="1" min="4" max="4" style="45" width="26.1796875"/>
    <col customWidth="1" min="5" max="5" style="45" width="5.54296875"/>
    <col customWidth="1" hidden="1" min="6" max="7" style="46" width="2"/>
    <col customWidth="1" hidden="1" min="8" max="8" style="47" width="36.453125"/>
    <col bestFit="1" customWidth="1" min="9" max="9" style="48" width="62.453125"/>
    <col min="10" max="16384" style="45" width="11.453125"/>
  </cols>
  <sheetData>
    <row r="1" ht="18" customHeight="1">
      <c r="A1" s="3" t="str">
        <f>Synthèse_projet!A1:E1</f>
        <v xml:space="preserve">REGIME D’APPUI AUX PME POUR L’INNOVATION DUALE - RAPID</v>
      </c>
      <c r="B1" s="3"/>
      <c r="C1" s="3"/>
      <c r="D1" s="3"/>
      <c r="E1" s="3"/>
      <c r="I1" s="5" t="s">
        <v>1</v>
      </c>
    </row>
    <row r="3" ht="15.5">
      <c r="A3" s="49" t="s">
        <v>24</v>
      </c>
      <c r="B3" s="50"/>
      <c r="C3" s="50"/>
      <c r="D3" s="51"/>
      <c r="E3" s="52"/>
    </row>
    <row r="4" ht="13">
      <c r="A4" s="53" t="s">
        <v>25</v>
      </c>
      <c r="B4" s="54"/>
      <c r="C4" s="54"/>
      <c r="D4" s="55"/>
      <c r="E4" s="56"/>
      <c r="I4" s="1"/>
    </row>
    <row r="5">
      <c r="I5" s="1" t="s">
        <v>15</v>
      </c>
    </row>
    <row r="6" ht="31.5" customHeight="1">
      <c r="A6" s="57" t="s">
        <v>3</v>
      </c>
      <c r="B6" s="58" t="str">
        <f>IF(Synthèse_projet!B5="","",Synthèse_projet!B5)</f>
        <v/>
      </c>
      <c r="C6" s="59" t="e">
        <f>IF((Synthèse_projet!#REF!)="", "&lt;&lt; Le code SIREN doit être saisi dans le premier onglet","")</f>
        <v>#REF!</v>
      </c>
      <c r="D6" s="60" t="e">
        <f>IF((Synthèse_projet!#REF!)="", "&lt;&lt; Le code SIREN doit être saisi dans le premier onglet","")</f>
        <v>#REF!</v>
      </c>
      <c r="E6" s="61"/>
      <c r="I6" s="12" t="str">
        <f>IF(OR(LEFT(B6,1)="",LEFT(B6,1)=" "),"&lt;&lt; L'acronyme doit être saisi dans le premier onglet","")</f>
        <v xml:space="preserve">&lt;&lt; L'acronyme doit être saisi dans le premier onglet</v>
      </c>
    </row>
    <row r="7" ht="30" customHeight="1">
      <c r="A7" s="57" t="s">
        <v>26</v>
      </c>
      <c r="B7" s="58"/>
      <c r="C7" s="59"/>
      <c r="D7" s="60"/>
      <c r="E7" s="62"/>
      <c r="I7" s="12" t="str">
        <f>IF(OR(LEFT(B7,1)="",LEFT(B7,1)=" "),"&lt;&lt; Saisir le nom du partenaire du projet","")</f>
        <v xml:space="preserve">&lt;&lt; Saisir le nom du partenaire du projet</v>
      </c>
    </row>
    <row r="8" ht="29.25" customHeight="1">
      <c r="A8" s="57" t="s">
        <v>27</v>
      </c>
      <c r="B8" s="63"/>
      <c r="C8" s="37"/>
      <c r="D8" s="38"/>
      <c r="E8" s="62"/>
      <c r="I8" s="12" t="str">
        <f>IF(OR(LEFT(B8,1)="",LEFT(B8,1)=" "),"&lt;&lt; Saisir l'adresse complète : rue, code postal et ville","")</f>
        <v xml:space="preserve">&lt;&lt; Saisir l'adresse complète : rue, code postal et ville</v>
      </c>
    </row>
    <row r="9" ht="29.25" customHeight="1">
      <c r="A9" s="57" t="s">
        <v>28</v>
      </c>
      <c r="B9" s="36"/>
      <c r="C9" s="37"/>
      <c r="D9" s="38"/>
      <c r="E9" s="62"/>
      <c r="I9" s="12"/>
    </row>
    <row r="10" ht="29.25" customHeight="1">
      <c r="A10" s="57" t="s">
        <v>29</v>
      </c>
      <c r="B10" s="36"/>
      <c r="C10" s="37"/>
      <c r="D10" s="38"/>
      <c r="E10" s="62"/>
      <c r="I10" s="12"/>
    </row>
    <row r="11" ht="27.75" customHeight="1">
      <c r="A11" s="57" t="s">
        <v>30</v>
      </c>
      <c r="B11" s="64"/>
      <c r="C11" s="65"/>
      <c r="D11" s="66"/>
      <c r="E11" s="67"/>
    </row>
    <row r="12" ht="33" customHeight="1">
      <c r="A12" s="57" t="s">
        <v>14</v>
      </c>
      <c r="B12" s="68"/>
      <c r="C12" s="69"/>
      <c r="D12" s="70"/>
      <c r="E12" s="71"/>
      <c r="I12" s="12" t="str">
        <f>IF(LEN(B12)&lt;&gt;9," &lt;&lt; Le code SIREN doit être saisi dans le premier onglet","")</f>
        <v xml:space="preserve"> &lt;&lt; Le code SIREN doit être saisi dans le premier onglet</v>
      </c>
    </row>
    <row r="13" ht="31.5" customHeight="1">
      <c r="A13" s="57" t="s">
        <v>31</v>
      </c>
      <c r="B13" s="72"/>
      <c r="C13" s="57" t="s">
        <v>32</v>
      </c>
      <c r="D13" s="72"/>
      <c r="E13" s="62"/>
      <c r="I13" s="73"/>
      <c r="J13" s="74"/>
      <c r="K13" s="74"/>
    </row>
    <row r="14" ht="28.5" customHeight="1">
      <c r="A14" s="57" t="s">
        <v>33</v>
      </c>
      <c r="B14" s="75"/>
      <c r="C14" s="76"/>
      <c r="D14" s="77"/>
      <c r="E14" s="78"/>
    </row>
    <row r="15" ht="29.25" customHeight="1">
      <c r="A15" s="57" t="s">
        <v>34</v>
      </c>
      <c r="B15" s="79"/>
      <c r="C15" s="80"/>
      <c r="D15" s="81"/>
      <c r="E15" s="82"/>
      <c r="F15" s="83" t="str">
        <f>IF(AND(B16="Oui", OR(B17="", B17=" ")),"0","1")</f>
        <v>1</v>
      </c>
      <c r="G15" s="83" t="str">
        <f>IF(AND(B16="Oui", D17&lt;B14),"0","1")</f>
        <v>1</v>
      </c>
      <c r="H15" s="84" t="s">
        <v>35</v>
      </c>
      <c r="I15" s="85" t="str">
        <f>IF(B15="","&lt;&lt; en MILLIERS d'euros (k€) ou vide si pas de CA","")</f>
        <v xml:space="preserve">&lt;&lt; en MILLIERS d'euros (k€) ou vide si pas de CA</v>
      </c>
    </row>
    <row r="16" ht="24.75" customHeight="1">
      <c r="A16" s="86" t="s">
        <v>36</v>
      </c>
      <c r="B16" s="36"/>
      <c r="C16" s="87"/>
      <c r="D16" s="88"/>
      <c r="E16" s="67"/>
      <c r="F16" s="83" t="str">
        <f>IF(AND(B16="Non", OR(B17="", B17=" ")),"1","0")</f>
        <v>0</v>
      </c>
      <c r="G16" s="83" t="str">
        <f>IF(AND(B16="Non", OR(D17="", D17=" ")),"1","0")</f>
        <v>0</v>
      </c>
      <c r="H16" s="84" t="s">
        <v>37</v>
      </c>
      <c r="I16" s="85"/>
    </row>
    <row r="17" ht="39" customHeight="1">
      <c r="A17" s="86" t="s">
        <v>38</v>
      </c>
      <c r="B17" s="43"/>
      <c r="C17" s="57" t="s">
        <v>39</v>
      </c>
      <c r="D17" s="89"/>
      <c r="E17" s="74"/>
      <c r="I17" s="12" t="str">
        <f>IF(B16="Non",(IF(OR(F16="0",G16="0"),"&lt;&lt; les cellules doivent être vides","")),(IF(AND(B16="Oui",OR(B17="",B17=" "))," &lt;&lt; Préciser le groupe d'appartenance",IF(AND(B16="Oui",D17&lt;B14)," &lt;&lt; L'effectif groupe doit être &gt; à l'effectif porteur/partenaire",""))))</f>
        <v/>
      </c>
    </row>
    <row r="18" s="47" customFormat="1" ht="24.75" customHeight="1">
      <c r="A18" s="90" t="s">
        <v>40</v>
      </c>
      <c r="B18" s="90"/>
      <c r="C18" s="90"/>
      <c r="D18" s="90"/>
      <c r="E18" s="91"/>
      <c r="F18" s="46"/>
      <c r="G18" s="92"/>
      <c r="H18" s="47"/>
      <c r="I18" s="48"/>
      <c r="J18" s="47"/>
      <c r="K18" s="47"/>
      <c r="L18" s="47"/>
      <c r="M18" s="47"/>
      <c r="N18" s="47"/>
      <c r="O18" s="47"/>
      <c r="P18" s="47"/>
      <c r="Q18" s="47"/>
      <c r="R18" s="47"/>
    </row>
    <row r="19" ht="32.25" customHeight="1">
      <c r="A19" s="43" t="s">
        <v>15</v>
      </c>
      <c r="B19" s="93"/>
      <c r="C19" s="93"/>
      <c r="D19" s="93"/>
      <c r="E19" s="67"/>
    </row>
    <row r="20" ht="32.25" customHeight="1">
      <c r="A20" s="57" t="s">
        <v>41</v>
      </c>
      <c r="B20" s="94"/>
      <c r="C20" s="94"/>
      <c r="D20" s="95"/>
      <c r="E20" s="71"/>
      <c r="I20" s="12" t="str">
        <f>IF(LEN(B20)&lt;&gt;14," &lt;&lt; Le code SIRET doit contenir 14 caractères","")</f>
        <v xml:space="preserve"> &lt;&lt; Le code SIRET doit contenir 14 caractères</v>
      </c>
    </row>
    <row r="21" s="96" customFormat="1" ht="17.25" customHeight="1">
      <c r="A21" s="57" t="s">
        <v>42</v>
      </c>
      <c r="B21" s="57"/>
      <c r="C21" s="57"/>
      <c r="D21" s="57"/>
      <c r="E21" s="97"/>
      <c r="F21" s="98"/>
      <c r="G21" s="98"/>
      <c r="H21" s="99"/>
      <c r="I21" s="1"/>
      <c r="J21" s="96"/>
      <c r="K21" s="96"/>
      <c r="L21" s="96"/>
      <c r="M21" s="96"/>
      <c r="N21" s="96"/>
      <c r="O21" s="96"/>
      <c r="P21" s="96"/>
      <c r="Q21" s="96"/>
      <c r="R21" s="96"/>
    </row>
    <row r="22" ht="17.25" customHeight="1">
      <c r="A22" s="57" t="s">
        <v>43</v>
      </c>
      <c r="B22" s="36"/>
      <c r="C22" s="37"/>
      <c r="D22" s="38"/>
      <c r="E22" s="62"/>
      <c r="F22" s="98"/>
    </row>
    <row r="23" ht="17.25" customHeight="1">
      <c r="A23" s="57" t="s">
        <v>44</v>
      </c>
      <c r="B23" s="100"/>
      <c r="C23" s="101"/>
      <c r="D23" s="101"/>
      <c r="E23" s="102"/>
      <c r="F23" s="103">
        <f>LEN(B25)</f>
        <v>0</v>
      </c>
      <c r="G23" s="103">
        <f>LEN(D25)</f>
        <v>0</v>
      </c>
      <c r="H23" s="99" t="s">
        <v>45</v>
      </c>
    </row>
    <row r="24" ht="17.25" customHeight="1">
      <c r="A24" s="57" t="s">
        <v>46</v>
      </c>
      <c r="B24" s="100"/>
      <c r="C24" s="101"/>
      <c r="D24" s="101"/>
      <c r="E24" s="102"/>
      <c r="F24" s="103">
        <f>LEN(B25)-LEN(SUBSTITUTE(B25," ",""))</f>
        <v>0</v>
      </c>
      <c r="G24" s="103">
        <f>LEN(D25)-LEN(SUBSTITUTE(D25," ",""))</f>
        <v>0</v>
      </c>
      <c r="H24" s="99" t="s">
        <v>47</v>
      </c>
    </row>
    <row r="25" ht="17.25" customHeight="1">
      <c r="A25" s="57" t="s">
        <v>48</v>
      </c>
      <c r="B25" s="43"/>
      <c r="C25" s="57" t="s">
        <v>49</v>
      </c>
      <c r="D25" s="43"/>
      <c r="E25" s="62"/>
      <c r="G25" s="104"/>
      <c r="I25" s="12" t="str">
        <f>(IF(OR(AND(F23=14, F24=4),AND(F23=0, F24=0)),(IF(OR(AND(G23=14, G24=4),AND(G23=0, G24=0)),""," &lt;&lt; Les numéros de téléphone doivent être au format xx xx xx xx xx (ou cellule vide)"))," &lt;&lt; Les numéros de téléphone doivent être au format xx xx xx xx xx (ou cellule vide)"))</f>
        <v/>
      </c>
    </row>
    <row r="26" s="96" customFormat="1" ht="17.25" customHeight="1">
      <c r="A26" s="57" t="s">
        <v>50</v>
      </c>
      <c r="B26" s="57"/>
      <c r="C26" s="57"/>
      <c r="D26" s="57"/>
      <c r="E26" s="97"/>
      <c r="F26" s="105"/>
      <c r="G26" s="98"/>
      <c r="H26" s="99"/>
      <c r="I26" s="106"/>
      <c r="J26" s="96"/>
      <c r="K26" s="96"/>
      <c r="L26" s="96"/>
      <c r="M26" s="96"/>
      <c r="N26" s="96"/>
      <c r="O26" s="96"/>
      <c r="P26" s="96"/>
      <c r="Q26" s="96"/>
      <c r="R26" s="96"/>
    </row>
    <row r="27" ht="17.25" customHeight="1">
      <c r="A27" s="57" t="s">
        <v>43</v>
      </c>
      <c r="B27" s="36"/>
      <c r="C27" s="37"/>
      <c r="D27" s="38"/>
      <c r="E27" s="78"/>
      <c r="F27" s="107"/>
      <c r="I27" s="106"/>
    </row>
    <row r="28" ht="17.25" customHeight="1">
      <c r="A28" s="57" t="s">
        <v>44</v>
      </c>
      <c r="B28" s="100"/>
      <c r="C28" s="101"/>
      <c r="D28" s="101"/>
      <c r="E28" s="62"/>
      <c r="F28" s="103">
        <f>LEN(B30)</f>
        <v>0</v>
      </c>
      <c r="G28" s="103">
        <f>LEN(D30)</f>
        <v>0</v>
      </c>
      <c r="H28" s="99" t="s">
        <v>45</v>
      </c>
      <c r="I28" s="106"/>
    </row>
    <row r="29" ht="17.25" customHeight="1">
      <c r="A29" s="57" t="s">
        <v>46</v>
      </c>
      <c r="B29" s="100"/>
      <c r="C29" s="101"/>
      <c r="D29" s="101"/>
      <c r="E29" s="102"/>
      <c r="F29" s="103">
        <f>LEN(B30)-LEN(SUBSTITUTE(B30," ",""))</f>
        <v>0</v>
      </c>
      <c r="G29" s="103">
        <f>LEN(D30)-LEN(SUBSTITUTE(D30," ",""))</f>
        <v>0</v>
      </c>
      <c r="H29" s="99" t="s">
        <v>47</v>
      </c>
      <c r="I29" s="48"/>
    </row>
    <row r="30" ht="17.25" customHeight="1">
      <c r="A30" s="57" t="s">
        <v>48</v>
      </c>
      <c r="B30" s="43"/>
      <c r="C30" s="57" t="s">
        <v>49</v>
      </c>
      <c r="D30" s="43"/>
      <c r="E30" s="62"/>
      <c r="G30" s="104"/>
      <c r="I30" s="12" t="str">
        <f>(IF(OR(AND(F28=14, F29=4),AND(F28=0, F29=0)),(IF(OR(AND(G28=14, G29=4),AND(G28=0, G29=0)),""," &lt;&lt; Les numéros de téléphone doivent être au format xx xx xx xx xx (ou cellule vide)"))," &lt;&lt; Les numéros de téléphone doivent être au format xx xx xx xx xx (ou cellule vide)"))</f>
        <v/>
      </c>
    </row>
    <row r="31" s="96" customFormat="1" ht="30" customHeight="1">
      <c r="A31" s="108" t="s">
        <v>51</v>
      </c>
      <c r="B31" s="108"/>
      <c r="C31" s="108"/>
      <c r="D31" s="108"/>
      <c r="E31" s="91"/>
      <c r="F31" s="98"/>
      <c r="G31" s="98"/>
      <c r="H31" s="99"/>
      <c r="I31" s="1"/>
      <c r="J31" s="96"/>
      <c r="K31" s="96"/>
      <c r="L31" s="96"/>
      <c r="M31" s="96"/>
      <c r="N31" s="96"/>
      <c r="O31" s="96"/>
      <c r="P31" s="96"/>
      <c r="Q31" s="96"/>
      <c r="R31" s="96"/>
    </row>
    <row r="32" ht="17.25" customHeight="1">
      <c r="A32" s="57" t="s">
        <v>43</v>
      </c>
      <c r="B32" s="36"/>
      <c r="C32" s="37"/>
      <c r="D32" s="38"/>
      <c r="E32" s="78"/>
    </row>
    <row r="33" ht="17.25" customHeight="1">
      <c r="A33" s="57" t="s">
        <v>44</v>
      </c>
      <c r="B33" s="100"/>
      <c r="C33" s="101"/>
      <c r="D33" s="101"/>
      <c r="E33" s="62"/>
      <c r="F33" s="103">
        <f>LEN(B35)</f>
        <v>0</v>
      </c>
      <c r="G33" s="103">
        <f>LEN(D35)</f>
        <v>0</v>
      </c>
      <c r="H33" s="99" t="s">
        <v>45</v>
      </c>
    </row>
    <row r="34" ht="17.25" customHeight="1">
      <c r="A34" s="57" t="s">
        <v>46</v>
      </c>
      <c r="B34" s="100"/>
      <c r="C34" s="101"/>
      <c r="D34" s="101"/>
      <c r="E34" s="102"/>
      <c r="F34" s="103">
        <f>LEN(B35)-LEN(SUBSTITUTE(B35," ",""))</f>
        <v>0</v>
      </c>
      <c r="G34" s="103">
        <f>LEN(D35)-LEN(SUBSTITUTE(D35," ",""))</f>
        <v>0</v>
      </c>
      <c r="H34" s="99" t="s">
        <v>47</v>
      </c>
    </row>
    <row r="35" ht="17.25" customHeight="1">
      <c r="A35" s="57" t="s">
        <v>48</v>
      </c>
      <c r="B35" s="43"/>
      <c r="C35" s="57" t="s">
        <v>49</v>
      </c>
      <c r="D35" s="43"/>
      <c r="E35" s="62"/>
      <c r="G35" s="104"/>
      <c r="I35" s="12" t="str">
        <f>(IF(OR(AND(F33=14, F34=4),AND(F33=0, F34=0)),(IF(OR(AND(G33=14, G34=4),AND(G33=0, G34=0)),""," &lt;&lt; Les numéros de téléphone doivent être au format xx xx xx xx xx (ou cellule vide)"))," &lt;&lt; Les numéros de téléphone doivent être au format xx xx xx xx xx (ou cellule vide)"))</f>
        <v/>
      </c>
    </row>
    <row r="36">
      <c r="B36" s="48"/>
    </row>
  </sheetData>
  <sheetProtection autoFilter="1" deleteColumns="1" deleteRows="1" formatCells="1" formatColumns="1" formatRows="1" insertColumns="1" insertHyperlinks="1" insertRows="1" pivotTables="1" selectLockedCells="1" selectUnlockedCells="0" sheet="0" sort="1"/>
  <protectedRanges>
    <protectedRange name="Plage1" sqref="A19"/>
    <protectedRange name="Plage1_1" sqref="B27:B28 B32:B33 B30 B35 D34:E35 D29:E30 B22:B25 D25:E25"/>
    <protectedRange name="Plage1_3" sqref="B8"/>
    <protectedRange name="Plage1_4" sqref="B9"/>
    <protectedRange name="Plage1_5" sqref="B10"/>
    <protectedRange name="Plage1_6" sqref="B11"/>
    <protectedRange name="Plage1_8" sqref="B13"/>
    <protectedRange name="Plage1_9" sqref="D13:E13"/>
    <protectedRange name="Plage1_10" sqref="D14:E14 B14"/>
    <protectedRange name="Plage1_11" sqref="C16"/>
    <protectedRange name="Plage1_12" sqref="B20"/>
    <protectedRange name="Plage1_7_2" sqref="I13"/>
  </protectedRanges>
  <mergeCells count="28">
    <mergeCell ref="A31:D31"/>
    <mergeCell ref="B32:D32"/>
    <mergeCell ref="B33:D33"/>
    <mergeCell ref="B34:D34"/>
    <mergeCell ref="B23:D23"/>
    <mergeCell ref="B24:D24"/>
    <mergeCell ref="A26:D26"/>
    <mergeCell ref="B27:D27"/>
    <mergeCell ref="B28:D28"/>
    <mergeCell ref="B29:D29"/>
    <mergeCell ref="B22:D22"/>
    <mergeCell ref="B9:D9"/>
    <mergeCell ref="B10:D10"/>
    <mergeCell ref="B11:D11"/>
    <mergeCell ref="B12:D12"/>
    <mergeCell ref="B14:D14"/>
    <mergeCell ref="B15:D15"/>
    <mergeCell ref="B16:D16"/>
    <mergeCell ref="A18:D18"/>
    <mergeCell ref="A19:D19"/>
    <mergeCell ref="B20:D20"/>
    <mergeCell ref="A21:D21"/>
    <mergeCell ref="B8:D8"/>
    <mergeCell ref="A1:D1"/>
    <mergeCell ref="A3:D3"/>
    <mergeCell ref="A4:D4"/>
    <mergeCell ref="B6:D6"/>
    <mergeCell ref="B7:D7"/>
  </mergeCells>
  <conditionalFormatting sqref="B17">
    <cfRule type="expression" priority="1">
      <formula>IF(B16="Non", "a", "b")</formula>
    </cfRule>
  </conditionalFormatting>
  <dataValidations count="2" disablePrompts="0">
    <dataValidation sqref="B20:E20 I13:K13" type="none" allowBlank="1" errorStyle="stop" imeMode="noControl" operator="greaterThanOrEqual" showDropDown="0" showErrorMessage="1" showInputMessage="1"/>
    <dataValidation sqref="B9:E9" type="none" allowBlank="1" error="Saisissez un nombre entier supérieur ou égal à 0" errorStyle="stop" errorTitle="Format incorrect" imeMode="noControl" operator="greaterThanOrEqual" showDropDown="0" showErrorMessage="0" showInputMessage="0"/>
  </dataValidations>
  <printOptions headings="0" gridLines="0" horizontalCentered="1" verticalCentered="1"/>
  <pageMargins left="0.39370078740157477" right="0.39370078740157477" top="0.39370078740157477" bottom="0.39370078740157477" header="0.19685039370078738" footer="0.19685039370078738"/>
  <pageSetup paperSize="9" scale="92" fitToWidth="1" fitToHeight="0" pageOrder="downThenOver" orientation="portrait" usePrinterDefaults="1" blackAndWhite="0" draft="0" cellComments="none" useFirstPageNumber="0" errors="displayed" horizontalDpi="600" verticalDpi="600" copies="1"/>
  <headerFooter/>
  <legacyDrawing r:id="rId3"/>
  <extLst>
    <ext xmlns:x14="http://schemas.microsoft.com/office/spreadsheetml/2009/9/main" uri="{CCE6A557-97BC-4b89-ADB6-D9C93CAAB3DF}">
      <x14:dataValidations xmlns:xm="http://schemas.microsoft.com/office/excel/2006/main" count="4" disablePrompts="0">
        <x14:dataValidation xr:uid="{00C000C8-004A-456C-809E-00E6006A00A9}" type="decimal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B15:E15</xm:sqref>
        </x14:dataValidation>
        <x14:dataValidation xr:uid="{00B00088-00E8-4D6A-8882-006100CE0021}" type="whole" allowBlank="1" errorStyle="stop" imeMode="noControl" operator="greaterThanOrEqual" showDropDown="0" showErrorMessage="1" showInputMessage="1">
          <x14:formula1>
            <xm:f>0</xm:f>
          </x14:formula1>
          <xm:sqref>D17:E17 E12</xm:sqref>
        </x14:dataValidation>
        <x14:dataValidation xr:uid="{00850001-00DA-4DB2-8BB5-007D005D0029}" type="list" allowBlank="1" errorStyle="stop" imeMode="noControl" operator="between" showDropDown="0" showErrorMessage="1" showInputMessage="1">
          <x14:formula1>
            <xm:f>"Oui,Non"</xm:f>
          </x14:formula1>
          <xm:sqref>B16:E16</xm:sqref>
        </x14:dataValidation>
        <x14:dataValidation xr:uid="{0074009D-00EA-4DCB-BE31-009B004D0031}" type="whole" allowBlank="1" error="Saisissez un nombre entier supérieur ou égal à 0" errorStyle="stop" errorTitle="Format incorrect" imeMode="noControl" operator="greaterThanOrEqual" showDropDown="0" showErrorMessage="1" showInputMessage="0">
          <x14:formula1>
            <xm:f>0</xm:f>
          </x14:formula1>
          <xm:sqref>B14:E14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topLeftCell="A25" zoomScale="90" workbookViewId="0">
      <selection activeCell="I59" activeCellId="0" sqref="I59"/>
    </sheetView>
  </sheetViews>
  <sheetFormatPr baseColWidth="10" defaultColWidth="11.453125" defaultRowHeight="14"/>
  <cols>
    <col customWidth="1" min="1" max="1" style="109" width="5.54296875"/>
    <col customWidth="1" min="2" max="2" style="109" width="36.54296875"/>
    <col customWidth="1" min="3" max="3" style="109" width="11.1796875"/>
    <col customWidth="1" min="4" max="4" style="109" width="9.1796875"/>
    <col customWidth="1" min="5" max="5" style="109" width="14.453125"/>
    <col customWidth="1" min="6" max="6" style="109" width="16.453125"/>
    <col customWidth="1" min="7" max="7" style="109" width="14.81640625"/>
    <col customWidth="1" min="8" max="8" style="109" width="12.26953125"/>
    <col customWidth="1" min="9" max="9" style="109" width="10.81640625"/>
    <col customWidth="1" min="10" max="10" style="109" width="15.54296875"/>
    <col min="11" max="16384" style="109" width="11.453125"/>
  </cols>
  <sheetData>
    <row r="1" ht="15" customHeight="1">
      <c r="A1" s="110" t="str">
        <f>[1]Synthèse_projet!A1:E1</f>
        <v xml:space="preserve">REGIME D’APPUI AUX PME POUR L’INNOVATION DUALE - RAPID</v>
      </c>
      <c r="B1" s="111"/>
      <c r="C1" s="111"/>
      <c r="D1" s="111"/>
      <c r="E1" s="112"/>
      <c r="F1" s="113" t="s">
        <v>52</v>
      </c>
      <c r="G1" s="114"/>
      <c r="H1" s="115" t="s">
        <v>53</v>
      </c>
      <c r="I1" s="116"/>
      <c r="J1" s="117"/>
      <c r="K1" s="118"/>
      <c r="L1" s="118"/>
      <c r="M1" s="118"/>
      <c r="N1" s="118"/>
    </row>
    <row r="2" ht="15" customHeight="1">
      <c r="A2" s="111" t="s">
        <v>54</v>
      </c>
      <c r="B2" s="112"/>
      <c r="C2" s="112"/>
      <c r="D2" s="112"/>
      <c r="E2" s="112"/>
      <c r="F2" s="113" t="s">
        <v>3</v>
      </c>
      <c r="G2" s="114"/>
      <c r="H2" s="119">
        <f>Synthèse_projet!$B$5</f>
        <v>0</v>
      </c>
      <c r="I2" s="120"/>
      <c r="J2" s="121"/>
      <c r="K2" s="118"/>
      <c r="L2" s="118"/>
      <c r="M2" s="118"/>
      <c r="N2" s="118"/>
    </row>
    <row r="3" ht="15" customHeight="1">
      <c r="A3" s="122" t="s">
        <v>55</v>
      </c>
      <c r="B3" s="112"/>
      <c r="C3" s="112"/>
      <c r="D3" s="112"/>
      <c r="E3" s="112"/>
      <c r="F3" s="113" t="s">
        <v>14</v>
      </c>
      <c r="G3" s="114"/>
      <c r="H3" s="123">
        <f>Présentation_ent3!$B$12</f>
        <v>0</v>
      </c>
      <c r="I3" s="120"/>
      <c r="J3" s="121"/>
      <c r="K3" s="118"/>
      <c r="L3" s="118"/>
      <c r="M3" s="118"/>
      <c r="N3" s="118"/>
    </row>
    <row r="4" ht="13.5" customHeight="1">
      <c r="A4" s="112"/>
      <c r="B4" s="112"/>
      <c r="C4" s="112"/>
      <c r="D4" s="112"/>
      <c r="E4" s="112"/>
      <c r="F4" s="113" t="s">
        <v>56</v>
      </c>
      <c r="G4" s="114"/>
      <c r="H4" s="124">
        <f>Présentation_ent3!$B$7</f>
        <v>0</v>
      </c>
      <c r="I4" s="125"/>
      <c r="J4" s="126"/>
      <c r="K4" s="118"/>
      <c r="L4" s="118"/>
      <c r="M4" s="118"/>
      <c r="N4" s="118"/>
    </row>
    <row r="5" ht="15" customHeight="1">
      <c r="A5" s="127" t="s">
        <v>57</v>
      </c>
      <c r="B5" s="128" t="s">
        <v>58</v>
      </c>
      <c r="C5" s="129"/>
      <c r="D5" s="129"/>
      <c r="E5" s="129"/>
      <c r="F5" s="129"/>
      <c r="G5" s="130"/>
      <c r="H5" s="131" t="s">
        <v>59</v>
      </c>
      <c r="I5" s="131" t="s">
        <v>60</v>
      </c>
      <c r="J5" s="131" t="s">
        <v>59</v>
      </c>
      <c r="K5" s="132"/>
      <c r="L5" s="118"/>
      <c r="M5" s="118"/>
      <c r="N5" s="118"/>
    </row>
    <row r="6" ht="15" customHeight="1">
      <c r="A6" s="133" t="s">
        <v>61</v>
      </c>
      <c r="B6" s="134"/>
      <c r="C6" s="135"/>
      <c r="D6" s="135"/>
      <c r="E6" s="135"/>
      <c r="F6" s="135"/>
      <c r="G6" s="136"/>
      <c r="H6" s="137" t="s">
        <v>62</v>
      </c>
      <c r="I6" s="137" t="s">
        <v>63</v>
      </c>
      <c r="J6" s="137" t="s">
        <v>64</v>
      </c>
      <c r="K6" s="132"/>
      <c r="L6" s="118"/>
      <c r="M6" s="118"/>
      <c r="N6" s="118"/>
    </row>
    <row r="7" ht="15" customHeight="1">
      <c r="A7" s="138" t="s">
        <v>65</v>
      </c>
      <c r="B7" s="139"/>
      <c r="C7" s="140"/>
      <c r="D7" s="140"/>
      <c r="E7" s="140"/>
      <c r="F7" s="140"/>
      <c r="G7" s="141"/>
      <c r="H7" s="142" t="s">
        <v>66</v>
      </c>
      <c r="I7" s="142" t="s">
        <v>67</v>
      </c>
      <c r="J7" s="142" t="s">
        <v>68</v>
      </c>
      <c r="K7" s="143"/>
      <c r="L7" s="118"/>
      <c r="M7" s="118"/>
      <c r="N7" s="118"/>
    </row>
    <row r="8" ht="15" customHeight="1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8"/>
      <c r="L8" s="118"/>
      <c r="M8" s="118"/>
      <c r="N8" s="118"/>
    </row>
    <row r="9" ht="15" customHeight="1">
      <c r="A9" s="111" t="s">
        <v>69</v>
      </c>
      <c r="B9" s="112"/>
      <c r="C9" s="112"/>
      <c r="D9" s="112"/>
      <c r="E9" s="112"/>
      <c r="F9" s="112"/>
      <c r="G9" s="112"/>
      <c r="H9" s="112"/>
      <c r="I9" s="112"/>
      <c r="J9" s="112"/>
      <c r="K9" s="144"/>
      <c r="L9" s="118"/>
      <c r="M9" s="118"/>
      <c r="N9" s="118"/>
    </row>
    <row r="10" ht="15" customHeight="1">
      <c r="A10" s="145" t="s">
        <v>70</v>
      </c>
      <c r="B10" s="146"/>
      <c r="C10" s="147"/>
      <c r="D10" s="147"/>
      <c r="E10" s="147"/>
      <c r="F10" s="147"/>
      <c r="G10" s="148"/>
      <c r="H10" s="149"/>
      <c r="I10" s="150"/>
      <c r="J10" s="151">
        <f t="shared" ref="J10:J14" si="8">ROUND($H10,2)*ROUND(I10,0)</f>
        <v>0</v>
      </c>
      <c r="K10" s="144"/>
      <c r="L10" s="118"/>
      <c r="M10" s="118"/>
      <c r="N10" s="118"/>
    </row>
    <row r="11" ht="15" customHeight="1">
      <c r="A11" s="145" t="s">
        <v>71</v>
      </c>
      <c r="B11" s="146"/>
      <c r="C11" s="147"/>
      <c r="D11" s="147"/>
      <c r="E11" s="147"/>
      <c r="F11" s="147"/>
      <c r="G11" s="148"/>
      <c r="H11" s="149"/>
      <c r="I11" s="150"/>
      <c r="J11" s="151">
        <f t="shared" si="8"/>
        <v>0</v>
      </c>
      <c r="K11" s="144"/>
      <c r="L11" s="118"/>
      <c r="M11" s="118"/>
      <c r="N11" s="118"/>
    </row>
    <row r="12" ht="15" customHeight="1">
      <c r="A12" s="145" t="s">
        <v>72</v>
      </c>
      <c r="B12" s="146"/>
      <c r="C12" s="147"/>
      <c r="D12" s="147"/>
      <c r="E12" s="147"/>
      <c r="F12" s="147"/>
      <c r="G12" s="148"/>
      <c r="H12" s="149"/>
      <c r="I12" s="150"/>
      <c r="J12" s="151">
        <f t="shared" si="8"/>
        <v>0</v>
      </c>
      <c r="K12" s="144"/>
      <c r="L12" s="118"/>
      <c r="M12" s="118"/>
      <c r="N12" s="118"/>
    </row>
    <row r="13" ht="15" customHeight="1">
      <c r="A13" s="145" t="s">
        <v>73</v>
      </c>
      <c r="B13" s="146" t="s">
        <v>15</v>
      </c>
      <c r="C13" s="147"/>
      <c r="D13" s="147"/>
      <c r="E13" s="147"/>
      <c r="F13" s="147"/>
      <c r="G13" s="148"/>
      <c r="H13" s="149"/>
      <c r="I13" s="150"/>
      <c r="J13" s="151">
        <f t="shared" si="8"/>
        <v>0</v>
      </c>
      <c r="K13" s="144"/>
      <c r="L13" s="118"/>
      <c r="M13" s="118"/>
      <c r="N13" s="118"/>
    </row>
    <row r="14" ht="15" customHeight="1">
      <c r="A14" s="145" t="s">
        <v>74</v>
      </c>
      <c r="B14" s="146" t="s">
        <v>15</v>
      </c>
      <c r="C14" s="147"/>
      <c r="D14" s="147"/>
      <c r="E14" s="147"/>
      <c r="F14" s="147"/>
      <c r="G14" s="148"/>
      <c r="H14" s="149"/>
      <c r="I14" s="150"/>
      <c r="J14" s="151">
        <f t="shared" si="8"/>
        <v>0</v>
      </c>
      <c r="K14" s="144"/>
      <c r="L14" s="118"/>
      <c r="M14" s="118"/>
      <c r="N14" s="118"/>
    </row>
    <row r="15" ht="5.1500000000000004" customHeight="1">
      <c r="A15" s="152"/>
      <c r="B15" s="153"/>
      <c r="C15" s="153"/>
      <c r="D15" s="153"/>
      <c r="E15" s="153"/>
      <c r="F15" s="153"/>
      <c r="G15" s="154"/>
      <c r="H15" s="155"/>
      <c r="I15" s="156"/>
      <c r="J15" s="157"/>
      <c r="K15" s="144"/>
      <c r="L15" s="118"/>
      <c r="M15" s="118"/>
      <c r="N15" s="118"/>
    </row>
    <row r="16" ht="15" customHeight="1">
      <c r="A16" s="145" t="s">
        <v>75</v>
      </c>
      <c r="B16" s="115" t="s">
        <v>76</v>
      </c>
      <c r="C16" s="158"/>
      <c r="D16" s="158"/>
      <c r="E16" s="158"/>
      <c r="F16" s="158"/>
      <c r="G16" s="159"/>
      <c r="H16" s="155"/>
      <c r="I16" s="156"/>
      <c r="J16" s="151">
        <f>SUM(J10:J14)</f>
        <v>0</v>
      </c>
      <c r="K16" s="160"/>
      <c r="L16" s="118"/>
      <c r="M16" s="118"/>
      <c r="N16" s="118"/>
    </row>
    <row r="17" ht="15" customHeight="1">
      <c r="A17" s="161"/>
      <c r="B17" s="162"/>
      <c r="C17" s="162"/>
      <c r="D17" s="162"/>
      <c r="E17" s="162"/>
      <c r="F17" s="162"/>
      <c r="G17" s="163"/>
      <c r="H17" s="155"/>
      <c r="I17" s="112"/>
      <c r="J17" s="155"/>
      <c r="K17" s="144"/>
      <c r="L17" s="118"/>
      <c r="M17" s="118"/>
      <c r="N17" s="118"/>
    </row>
    <row r="18" ht="15" customHeight="1">
      <c r="A18" s="164" t="s">
        <v>77</v>
      </c>
      <c r="B18" s="162"/>
      <c r="C18" s="162"/>
      <c r="D18" s="162"/>
      <c r="E18" s="162"/>
      <c r="F18" s="162"/>
      <c r="G18" s="162"/>
      <c r="H18" s="155"/>
      <c r="I18" s="112"/>
      <c r="J18" s="155"/>
      <c r="K18" s="144"/>
      <c r="L18" s="118"/>
      <c r="M18" s="118"/>
      <c r="N18" s="118"/>
    </row>
    <row r="19" ht="48.649999999999999" customHeight="1">
      <c r="A19" s="164"/>
      <c r="B19" s="145" t="s">
        <v>78</v>
      </c>
      <c r="C19" s="165" t="s">
        <v>79</v>
      </c>
      <c r="D19" s="165" t="s">
        <v>80</v>
      </c>
      <c r="E19" s="165" t="s">
        <v>81</v>
      </c>
      <c r="F19" s="165" t="s">
        <v>82</v>
      </c>
      <c r="G19" s="166" t="s">
        <v>83</v>
      </c>
      <c r="H19" s="167"/>
      <c r="I19" s="166" t="s">
        <v>84</v>
      </c>
      <c r="J19" s="168"/>
      <c r="K19" s="144"/>
      <c r="L19" s="118"/>
      <c r="M19" s="118"/>
      <c r="N19" s="118"/>
    </row>
    <row r="20" ht="15" customHeight="1">
      <c r="A20" s="145" t="s">
        <v>85</v>
      </c>
      <c r="B20" s="146"/>
      <c r="C20" s="169"/>
      <c r="D20" s="169"/>
      <c r="E20" s="170"/>
      <c r="F20" s="171"/>
      <c r="G20" s="172"/>
      <c r="H20" s="173" t="str">
        <f t="shared" ref="H20:H24" si="9">IF(B20="","",F20*D20/G20*E20/100)</f>
        <v/>
      </c>
      <c r="I20" s="174"/>
      <c r="J20" s="151">
        <f t="shared" ref="J20:J24" si="10">IFERROR(ROUND(ROUND($H20,2)*ROUND(I20,1),2), 0)</f>
        <v>0</v>
      </c>
      <c r="K20" s="144"/>
      <c r="L20" s="118"/>
      <c r="M20" s="118"/>
      <c r="N20" s="118"/>
    </row>
    <row r="21" ht="15" customHeight="1">
      <c r="A21" s="145" t="s">
        <v>86</v>
      </c>
      <c r="B21" s="146"/>
      <c r="C21" s="169"/>
      <c r="D21" s="169"/>
      <c r="E21" s="170"/>
      <c r="F21" s="175"/>
      <c r="G21" s="172"/>
      <c r="H21" s="173" t="str">
        <f t="shared" si="9"/>
        <v/>
      </c>
      <c r="I21" s="174"/>
      <c r="J21" s="151">
        <f t="shared" si="10"/>
        <v>0</v>
      </c>
      <c r="K21" s="144"/>
      <c r="L21" s="118"/>
      <c r="M21" s="118"/>
      <c r="N21" s="118"/>
    </row>
    <row r="22" ht="15" customHeight="1">
      <c r="A22" s="145" t="s">
        <v>87</v>
      </c>
      <c r="B22" s="146"/>
      <c r="C22" s="169"/>
      <c r="D22" s="169"/>
      <c r="E22" s="170"/>
      <c r="F22" s="175"/>
      <c r="G22" s="169"/>
      <c r="H22" s="173" t="str">
        <f t="shared" si="9"/>
        <v/>
      </c>
      <c r="I22" s="174"/>
      <c r="J22" s="151">
        <f t="shared" si="10"/>
        <v>0</v>
      </c>
      <c r="K22" s="144"/>
      <c r="L22" s="118"/>
      <c r="M22" s="118"/>
      <c r="N22" s="118"/>
    </row>
    <row r="23" ht="15" customHeight="1">
      <c r="A23" s="145" t="s">
        <v>88</v>
      </c>
      <c r="B23" s="146"/>
      <c r="C23" s="169"/>
      <c r="D23" s="169"/>
      <c r="E23" s="170"/>
      <c r="F23" s="175"/>
      <c r="G23" s="172"/>
      <c r="H23" s="173" t="str">
        <f t="shared" si="9"/>
        <v/>
      </c>
      <c r="I23" s="174"/>
      <c r="J23" s="151">
        <f t="shared" si="10"/>
        <v>0</v>
      </c>
      <c r="K23" s="144"/>
      <c r="L23" s="118"/>
      <c r="M23" s="118"/>
      <c r="N23" s="118"/>
    </row>
    <row r="24" ht="15" customHeight="1">
      <c r="A24" s="145" t="s">
        <v>89</v>
      </c>
      <c r="B24" s="146"/>
      <c r="C24" s="169"/>
      <c r="D24" s="169"/>
      <c r="E24" s="170"/>
      <c r="F24" s="175"/>
      <c r="G24" s="172"/>
      <c r="H24" s="173" t="str">
        <f t="shared" si="9"/>
        <v/>
      </c>
      <c r="I24" s="174"/>
      <c r="J24" s="151">
        <f t="shared" si="10"/>
        <v>0</v>
      </c>
      <c r="K24" s="144"/>
      <c r="L24" s="118"/>
      <c r="M24" s="118"/>
      <c r="N24" s="118"/>
    </row>
    <row r="25" ht="5.1500000000000004" customHeight="1">
      <c r="A25" s="152"/>
      <c r="B25" s="162"/>
      <c r="C25" s="162"/>
      <c r="D25" s="162"/>
      <c r="E25" s="162"/>
      <c r="F25" s="162"/>
      <c r="G25" s="163"/>
      <c r="H25" s="155"/>
      <c r="I25" s="176"/>
      <c r="J25" s="157"/>
      <c r="K25" s="144"/>
      <c r="L25" s="118"/>
      <c r="M25" s="118"/>
      <c r="N25" s="118"/>
    </row>
    <row r="26" ht="15" customHeight="1">
      <c r="A26" s="145" t="s">
        <v>90</v>
      </c>
      <c r="B26" s="115" t="s">
        <v>76</v>
      </c>
      <c r="C26" s="158"/>
      <c r="D26" s="158"/>
      <c r="E26" s="158"/>
      <c r="F26" s="158"/>
      <c r="G26" s="177"/>
      <c r="H26" s="155"/>
      <c r="I26" s="176"/>
      <c r="J26" s="151">
        <f>SUM(J20:J24)</f>
        <v>0</v>
      </c>
      <c r="K26" s="160"/>
      <c r="L26" s="118"/>
      <c r="M26" s="118"/>
      <c r="N26" s="118"/>
    </row>
    <row r="27" ht="15" customHeight="1">
      <c r="A27" s="152"/>
      <c r="B27" s="162"/>
      <c r="C27" s="162"/>
      <c r="D27" s="162"/>
      <c r="E27" s="162"/>
      <c r="F27" s="162"/>
      <c r="G27" s="163"/>
      <c r="H27" s="155"/>
      <c r="I27" s="176"/>
      <c r="J27" s="157"/>
      <c r="K27" s="160"/>
      <c r="L27" s="118"/>
      <c r="M27" s="118"/>
      <c r="N27" s="118"/>
    </row>
    <row r="28" ht="15" customHeight="1">
      <c r="A28" s="164" t="s">
        <v>91</v>
      </c>
      <c r="B28" s="162"/>
      <c r="C28" s="162"/>
      <c r="D28" s="162"/>
      <c r="E28" s="162"/>
      <c r="F28" s="162"/>
      <c r="G28" s="162"/>
      <c r="H28" s="155"/>
      <c r="I28" s="176"/>
      <c r="J28" s="157"/>
      <c r="K28" s="160"/>
      <c r="L28" s="118"/>
      <c r="M28" s="118"/>
      <c r="N28" s="118"/>
    </row>
    <row r="29" ht="15" customHeight="1">
      <c r="A29" s="145" t="s">
        <v>92</v>
      </c>
      <c r="B29" s="146"/>
      <c r="C29" s="147"/>
      <c r="D29" s="147"/>
      <c r="E29" s="147"/>
      <c r="F29" s="147"/>
      <c r="G29" s="148"/>
      <c r="H29" s="178"/>
      <c r="I29" s="176"/>
      <c r="J29" s="149"/>
      <c r="K29" s="160"/>
      <c r="L29" s="118"/>
      <c r="M29" s="118"/>
      <c r="N29" s="118"/>
    </row>
    <row r="30" ht="15" customHeight="1">
      <c r="A30" s="145" t="s">
        <v>93</v>
      </c>
      <c r="B30" s="146"/>
      <c r="C30" s="147"/>
      <c r="D30" s="147"/>
      <c r="E30" s="147"/>
      <c r="F30" s="147"/>
      <c r="G30" s="148"/>
      <c r="H30" s="178"/>
      <c r="I30" s="176"/>
      <c r="J30" s="149"/>
      <c r="K30" s="160"/>
      <c r="L30" s="118"/>
      <c r="M30" s="118"/>
      <c r="N30" s="118"/>
    </row>
    <row r="31" ht="15" customHeight="1">
      <c r="A31" s="145" t="s">
        <v>94</v>
      </c>
      <c r="B31" s="146"/>
      <c r="C31" s="147"/>
      <c r="D31" s="147"/>
      <c r="E31" s="147"/>
      <c r="F31" s="147"/>
      <c r="G31" s="148"/>
      <c r="H31" s="178"/>
      <c r="I31" s="176"/>
      <c r="J31" s="149"/>
      <c r="K31" s="160"/>
      <c r="L31" s="118"/>
      <c r="M31" s="118"/>
      <c r="N31" s="118"/>
    </row>
    <row r="32" ht="15" customHeight="1">
      <c r="A32" s="145" t="s">
        <v>95</v>
      </c>
      <c r="B32" s="146"/>
      <c r="C32" s="147"/>
      <c r="D32" s="147"/>
      <c r="E32" s="147"/>
      <c r="F32" s="147"/>
      <c r="G32" s="148"/>
      <c r="H32" s="178"/>
      <c r="I32" s="176"/>
      <c r="J32" s="149"/>
      <c r="K32" s="160"/>
      <c r="L32" s="118"/>
      <c r="M32" s="118"/>
      <c r="N32" s="118"/>
    </row>
    <row r="33" ht="15" customHeight="1">
      <c r="A33" s="145" t="s">
        <v>96</v>
      </c>
      <c r="B33" s="146"/>
      <c r="C33" s="147"/>
      <c r="D33" s="147"/>
      <c r="E33" s="147"/>
      <c r="F33" s="147"/>
      <c r="G33" s="148"/>
      <c r="H33" s="178"/>
      <c r="I33" s="176"/>
      <c r="J33" s="149"/>
      <c r="K33" s="160"/>
      <c r="L33" s="118"/>
      <c r="M33" s="118"/>
      <c r="N33" s="118"/>
    </row>
    <row r="34" ht="5.1500000000000004" customHeight="1">
      <c r="A34" s="152"/>
      <c r="B34" s="162"/>
      <c r="C34" s="162"/>
      <c r="D34" s="162"/>
      <c r="E34" s="162"/>
      <c r="F34" s="162"/>
      <c r="G34" s="163"/>
      <c r="H34" s="178"/>
      <c r="I34" s="176"/>
      <c r="J34" s="157"/>
      <c r="K34" s="160"/>
      <c r="L34" s="118"/>
      <c r="M34" s="118"/>
      <c r="N34" s="118"/>
    </row>
    <row r="35" ht="15" customHeight="1">
      <c r="A35" s="145" t="s">
        <v>97</v>
      </c>
      <c r="B35" s="115" t="s">
        <v>76</v>
      </c>
      <c r="C35" s="158"/>
      <c r="D35" s="158"/>
      <c r="E35" s="158"/>
      <c r="F35" s="158"/>
      <c r="G35" s="177"/>
      <c r="H35" s="178"/>
      <c r="I35" s="176"/>
      <c r="J35" s="151">
        <f t="array" ref="J35">SUM(ROUND(J29:J33,2))</f>
        <v>0</v>
      </c>
      <c r="K35" s="160"/>
      <c r="L35" s="118"/>
      <c r="M35" s="118"/>
      <c r="N35" s="118"/>
    </row>
    <row r="36" ht="15" customHeight="1">
      <c r="A36" s="152"/>
      <c r="B36" s="162"/>
      <c r="C36" s="162"/>
      <c r="D36" s="162"/>
      <c r="E36" s="162"/>
      <c r="F36" s="162"/>
      <c r="G36" s="163"/>
      <c r="H36" s="155"/>
      <c r="I36" s="176"/>
      <c r="J36" s="157"/>
      <c r="K36" s="160"/>
      <c r="L36" s="118"/>
      <c r="M36" s="118"/>
      <c r="N36" s="118"/>
    </row>
    <row r="37" ht="15" customHeight="1">
      <c r="A37" s="164" t="s">
        <v>98</v>
      </c>
      <c r="B37" s="162"/>
      <c r="C37" s="162"/>
      <c r="D37" s="162"/>
      <c r="E37" s="162"/>
      <c r="F37" s="162"/>
      <c r="G37" s="162"/>
      <c r="H37" s="155"/>
      <c r="I37" s="112"/>
      <c r="J37" s="155"/>
      <c r="K37" s="144"/>
      <c r="L37" s="118"/>
      <c r="M37" s="118"/>
      <c r="N37" s="118"/>
    </row>
    <row r="38" ht="15" customHeight="1">
      <c r="A38" s="145" t="s">
        <v>99</v>
      </c>
      <c r="B38" s="146"/>
      <c r="C38" s="147"/>
      <c r="D38" s="147"/>
      <c r="E38" s="147"/>
      <c r="F38" s="147"/>
      <c r="G38" s="148"/>
      <c r="H38" s="155"/>
      <c r="I38" s="112"/>
      <c r="J38" s="149"/>
      <c r="K38" s="160"/>
      <c r="L38" s="118"/>
      <c r="M38" s="118"/>
      <c r="N38" s="118"/>
    </row>
    <row r="39" ht="15" customHeight="1">
      <c r="A39" s="145" t="s">
        <v>100</v>
      </c>
      <c r="B39" s="146" t="s">
        <v>15</v>
      </c>
      <c r="C39" s="147"/>
      <c r="D39" s="147"/>
      <c r="E39" s="147"/>
      <c r="F39" s="147"/>
      <c r="G39" s="148"/>
      <c r="H39" s="155"/>
      <c r="I39" s="112"/>
      <c r="J39" s="149"/>
      <c r="K39" s="160"/>
      <c r="L39" s="118"/>
      <c r="M39" s="118"/>
      <c r="N39" s="118"/>
    </row>
    <row r="40" ht="15" customHeight="1">
      <c r="A40" s="145" t="s">
        <v>101</v>
      </c>
      <c r="B40" s="146"/>
      <c r="C40" s="147"/>
      <c r="D40" s="147"/>
      <c r="E40" s="147"/>
      <c r="F40" s="147"/>
      <c r="G40" s="148"/>
      <c r="H40" s="155"/>
      <c r="I40" s="112"/>
      <c r="J40" s="149"/>
      <c r="K40" s="160"/>
      <c r="L40" s="118"/>
      <c r="M40" s="118"/>
      <c r="N40" s="118"/>
    </row>
    <row r="41" ht="15" customHeight="1">
      <c r="A41" s="145" t="s">
        <v>102</v>
      </c>
      <c r="B41" s="146"/>
      <c r="C41" s="147"/>
      <c r="D41" s="147"/>
      <c r="E41" s="147"/>
      <c r="F41" s="147"/>
      <c r="G41" s="148"/>
      <c r="H41" s="155"/>
      <c r="I41" s="112"/>
      <c r="J41" s="149"/>
      <c r="K41" s="160"/>
      <c r="L41" s="118"/>
      <c r="M41" s="118"/>
      <c r="N41" s="118"/>
    </row>
    <row r="42" ht="15" customHeight="1">
      <c r="A42" s="145" t="s">
        <v>103</v>
      </c>
      <c r="B42" s="146"/>
      <c r="C42" s="147"/>
      <c r="D42" s="147"/>
      <c r="E42" s="147"/>
      <c r="F42" s="147"/>
      <c r="G42" s="148"/>
      <c r="H42" s="155"/>
      <c r="I42" s="112"/>
      <c r="J42" s="149"/>
      <c r="K42" s="160"/>
      <c r="L42" s="118"/>
      <c r="M42" s="118"/>
      <c r="N42" s="118"/>
    </row>
    <row r="43" ht="5.1500000000000004" customHeight="1">
      <c r="A43" s="152"/>
      <c r="B43" s="162"/>
      <c r="C43" s="162"/>
      <c r="D43" s="162"/>
      <c r="E43" s="162"/>
      <c r="F43" s="162"/>
      <c r="G43" s="163"/>
      <c r="H43" s="155"/>
      <c r="I43" s="112"/>
      <c r="J43" s="157"/>
      <c r="K43" s="160"/>
      <c r="L43" s="118"/>
      <c r="M43" s="118"/>
      <c r="N43" s="118"/>
    </row>
    <row r="44" ht="15" customHeight="1">
      <c r="A44" s="145" t="s">
        <v>104</v>
      </c>
      <c r="B44" s="115" t="s">
        <v>76</v>
      </c>
      <c r="C44" s="158"/>
      <c r="D44" s="158"/>
      <c r="E44" s="158"/>
      <c r="F44" s="158"/>
      <c r="G44" s="159"/>
      <c r="H44" s="155"/>
      <c r="I44" s="112"/>
      <c r="J44" s="151">
        <f t="array" ref="J44">SUM(ROUND(J38:J42,2))</f>
        <v>0</v>
      </c>
      <c r="K44" s="160"/>
      <c r="L44" s="118"/>
      <c r="M44" s="118"/>
      <c r="N44" s="118"/>
    </row>
    <row r="45" ht="15" customHeight="1">
      <c r="A45" s="112"/>
      <c r="B45" s="162"/>
      <c r="C45" s="162"/>
      <c r="D45" s="162"/>
      <c r="E45" s="162"/>
      <c r="F45" s="162"/>
      <c r="G45" s="162"/>
      <c r="H45" s="155"/>
      <c r="I45" s="112"/>
      <c r="J45" s="155"/>
      <c r="K45" s="144"/>
      <c r="L45" s="118"/>
      <c r="M45" s="118"/>
      <c r="N45" s="118"/>
    </row>
    <row r="46" ht="15" customHeight="1">
      <c r="A46" s="164" t="s">
        <v>105</v>
      </c>
      <c r="B46" s="162"/>
      <c r="C46" s="162"/>
      <c r="D46" s="162"/>
      <c r="E46" s="162"/>
      <c r="F46" s="162"/>
      <c r="G46" s="162"/>
      <c r="H46" s="155"/>
      <c r="I46" s="112"/>
      <c r="J46" s="155"/>
      <c r="K46" s="144"/>
      <c r="L46" s="118"/>
      <c r="M46" s="118"/>
      <c r="N46" s="118"/>
    </row>
    <row r="47" ht="15" customHeight="1">
      <c r="A47" s="145" t="s">
        <v>106</v>
      </c>
      <c r="B47" s="146"/>
      <c r="C47" s="147"/>
      <c r="D47" s="147"/>
      <c r="E47" s="147"/>
      <c r="F47" s="147"/>
      <c r="G47" s="148"/>
      <c r="H47" s="155"/>
      <c r="I47" s="112"/>
      <c r="J47" s="149"/>
      <c r="K47" s="160"/>
      <c r="L47" s="118"/>
      <c r="M47" s="118"/>
      <c r="N47" s="118"/>
    </row>
    <row r="48" ht="15" customHeight="1">
      <c r="A48" s="145" t="s">
        <v>107</v>
      </c>
      <c r="B48" s="146"/>
      <c r="C48" s="147"/>
      <c r="D48" s="147"/>
      <c r="E48" s="147"/>
      <c r="F48" s="147"/>
      <c r="G48" s="148"/>
      <c r="H48" s="155"/>
      <c r="I48" s="112"/>
      <c r="J48" s="149"/>
      <c r="K48" s="160"/>
      <c r="L48" s="118"/>
      <c r="M48" s="118"/>
      <c r="N48" s="118"/>
    </row>
    <row r="49" ht="15" customHeight="1">
      <c r="A49" s="145" t="s">
        <v>108</v>
      </c>
      <c r="B49" s="146"/>
      <c r="C49" s="147"/>
      <c r="D49" s="147"/>
      <c r="E49" s="147"/>
      <c r="F49" s="147"/>
      <c r="G49" s="148"/>
      <c r="H49" s="155"/>
      <c r="I49" s="112"/>
      <c r="J49" s="149"/>
      <c r="K49" s="160"/>
      <c r="L49" s="118"/>
      <c r="M49" s="118"/>
      <c r="N49" s="118"/>
    </row>
    <row r="50" ht="15" customHeight="1">
      <c r="A50" s="145" t="s">
        <v>109</v>
      </c>
      <c r="B50" s="146"/>
      <c r="C50" s="147"/>
      <c r="D50" s="147"/>
      <c r="E50" s="147"/>
      <c r="F50" s="147"/>
      <c r="G50" s="148"/>
      <c r="H50" s="155"/>
      <c r="I50" s="112"/>
      <c r="J50" s="149"/>
      <c r="K50" s="160"/>
      <c r="L50" s="118"/>
      <c r="M50" s="118"/>
      <c r="N50" s="118"/>
    </row>
    <row r="51" ht="15" customHeight="1">
      <c r="A51" s="145" t="s">
        <v>110</v>
      </c>
      <c r="B51" s="146"/>
      <c r="C51" s="147"/>
      <c r="D51" s="147"/>
      <c r="E51" s="147"/>
      <c r="F51" s="147"/>
      <c r="G51" s="148"/>
      <c r="H51" s="155"/>
      <c r="I51" s="112"/>
      <c r="J51" s="149"/>
      <c r="K51" s="160"/>
      <c r="L51" s="118"/>
      <c r="M51" s="118"/>
      <c r="N51" s="118"/>
    </row>
    <row r="52" ht="5.1500000000000004" customHeight="1">
      <c r="A52" s="152"/>
      <c r="B52" s="162"/>
      <c r="C52" s="162"/>
      <c r="D52" s="162"/>
      <c r="E52" s="162"/>
      <c r="F52" s="162"/>
      <c r="G52" s="163"/>
      <c r="H52" s="155"/>
      <c r="I52" s="112"/>
      <c r="J52" s="157"/>
      <c r="K52" s="160"/>
      <c r="L52" s="118"/>
      <c r="M52" s="118"/>
      <c r="N52" s="118"/>
    </row>
    <row r="53" ht="15" customHeight="1">
      <c r="A53" s="145" t="s">
        <v>111</v>
      </c>
      <c r="B53" s="115" t="s">
        <v>76</v>
      </c>
      <c r="C53" s="158"/>
      <c r="D53" s="158"/>
      <c r="E53" s="158"/>
      <c r="F53" s="158"/>
      <c r="G53" s="179"/>
      <c r="H53" s="155"/>
      <c r="I53" s="112"/>
      <c r="J53" s="151">
        <f t="array" ref="J53">SUM(ROUND(J47:J51,2))</f>
        <v>0</v>
      </c>
      <c r="K53" s="160"/>
      <c r="L53" s="118"/>
      <c r="M53" s="118"/>
      <c r="N53" s="118"/>
    </row>
    <row r="54" ht="15" customHeight="1">
      <c r="A54" s="112"/>
      <c r="B54" s="164"/>
      <c r="C54" s="164"/>
      <c r="D54" s="164"/>
      <c r="E54" s="164"/>
      <c r="F54" s="164"/>
      <c r="G54" s="162"/>
      <c r="H54" s="155"/>
      <c r="I54" s="112"/>
      <c r="J54" s="155"/>
      <c r="K54" s="144"/>
      <c r="L54" s="118"/>
      <c r="M54" s="118"/>
      <c r="N54" s="118"/>
    </row>
    <row r="55" ht="26.149999999999999" customHeight="1">
      <c r="A55" s="164" t="s">
        <v>112</v>
      </c>
      <c r="B55" s="162"/>
      <c r="C55" s="162"/>
      <c r="D55" s="162"/>
      <c r="E55" s="162"/>
      <c r="F55" s="162"/>
      <c r="G55" s="162"/>
      <c r="H55" s="155"/>
      <c r="I55" s="166" t="s">
        <v>113</v>
      </c>
      <c r="J55" s="155"/>
      <c r="K55" s="144"/>
      <c r="L55" s="118"/>
      <c r="M55" s="118"/>
      <c r="N55" s="118"/>
    </row>
    <row r="56" ht="15" customHeight="1">
      <c r="A56" s="145" t="s">
        <v>114</v>
      </c>
      <c r="B56" s="146" t="s">
        <v>15</v>
      </c>
      <c r="C56" s="147"/>
      <c r="D56" s="147"/>
      <c r="E56" s="147"/>
      <c r="F56" s="147"/>
      <c r="G56" s="148"/>
      <c r="H56" s="149"/>
      <c r="I56" s="180"/>
      <c r="J56" s="151">
        <f t="shared" ref="J56:J60" si="11">ROUND($H56,2)*ROUND(I56,0)</f>
        <v>0</v>
      </c>
      <c r="K56" s="144"/>
      <c r="L56" s="118"/>
      <c r="M56" s="118"/>
      <c r="N56" s="118"/>
    </row>
    <row r="57" ht="15" customHeight="1">
      <c r="A57" s="145" t="s">
        <v>115</v>
      </c>
      <c r="B57" s="146"/>
      <c r="C57" s="147"/>
      <c r="D57" s="147"/>
      <c r="E57" s="147"/>
      <c r="F57" s="147"/>
      <c r="G57" s="148"/>
      <c r="H57" s="149"/>
      <c r="I57" s="180"/>
      <c r="J57" s="151">
        <f t="shared" si="11"/>
        <v>0</v>
      </c>
      <c r="K57" s="144"/>
      <c r="L57" s="118"/>
      <c r="M57" s="118"/>
      <c r="N57" s="118"/>
    </row>
    <row r="58" ht="15" customHeight="1">
      <c r="A58" s="145" t="s">
        <v>116</v>
      </c>
      <c r="B58" s="146"/>
      <c r="C58" s="147"/>
      <c r="D58" s="147"/>
      <c r="E58" s="147"/>
      <c r="F58" s="147"/>
      <c r="G58" s="148"/>
      <c r="H58" s="149"/>
      <c r="I58" s="180"/>
      <c r="J58" s="151">
        <f t="shared" si="11"/>
        <v>0</v>
      </c>
      <c r="K58" s="144"/>
      <c r="L58" s="118"/>
      <c r="M58" s="118"/>
      <c r="N58" s="118"/>
    </row>
    <row r="59" ht="15" customHeight="1">
      <c r="A59" s="145" t="s">
        <v>117</v>
      </c>
      <c r="B59" s="146"/>
      <c r="C59" s="147"/>
      <c r="D59" s="147"/>
      <c r="E59" s="147"/>
      <c r="F59" s="147"/>
      <c r="G59" s="148"/>
      <c r="H59" s="149"/>
      <c r="I59" s="180"/>
      <c r="J59" s="151">
        <f t="shared" si="11"/>
        <v>0</v>
      </c>
      <c r="K59" s="144"/>
      <c r="L59" s="118"/>
      <c r="M59" s="118"/>
      <c r="N59" s="118"/>
    </row>
    <row r="60" ht="15" customHeight="1">
      <c r="A60" s="145" t="s">
        <v>118</v>
      </c>
      <c r="B60" s="146"/>
      <c r="C60" s="147"/>
      <c r="D60" s="147"/>
      <c r="E60" s="147"/>
      <c r="F60" s="147"/>
      <c r="G60" s="148"/>
      <c r="H60" s="149"/>
      <c r="I60" s="180"/>
      <c r="J60" s="151">
        <f t="shared" si="11"/>
        <v>0</v>
      </c>
      <c r="K60" s="144"/>
      <c r="L60" s="118"/>
      <c r="M60" s="118"/>
      <c r="N60" s="118"/>
    </row>
    <row r="61" ht="5.1500000000000004" customHeight="1">
      <c r="A61" s="152"/>
      <c r="B61" s="162"/>
      <c r="C61" s="162"/>
      <c r="D61" s="162"/>
      <c r="E61" s="162"/>
      <c r="F61" s="162"/>
      <c r="G61" s="163"/>
      <c r="H61" s="112"/>
      <c r="I61" s="156"/>
      <c r="J61" s="157"/>
      <c r="K61" s="144"/>
      <c r="L61" s="118"/>
      <c r="M61" s="118"/>
      <c r="N61" s="118"/>
    </row>
    <row r="62" ht="15" customHeight="1">
      <c r="A62" s="145" t="s">
        <v>119</v>
      </c>
      <c r="B62" s="115" t="s">
        <v>76</v>
      </c>
      <c r="C62" s="158"/>
      <c r="D62" s="158"/>
      <c r="E62" s="158"/>
      <c r="F62" s="158"/>
      <c r="G62" s="159"/>
      <c r="H62" s="112"/>
      <c r="I62" s="156"/>
      <c r="J62" s="151">
        <f>SUM(J56:J60)</f>
        <v>0</v>
      </c>
      <c r="K62" s="160"/>
      <c r="L62" s="118"/>
      <c r="M62" s="118"/>
      <c r="N62" s="118"/>
    </row>
    <row r="63" ht="15" customHeight="1">
      <c r="A63" s="111"/>
      <c r="B63" s="164"/>
      <c r="C63" s="164"/>
      <c r="D63" s="164"/>
      <c r="E63" s="164"/>
      <c r="F63" s="164"/>
      <c r="G63" s="162"/>
      <c r="H63" s="112"/>
      <c r="I63" s="112"/>
      <c r="J63" s="155"/>
      <c r="K63" s="144"/>
      <c r="L63" s="118"/>
      <c r="M63" s="118"/>
      <c r="N63" s="118"/>
    </row>
    <row r="64" ht="15" customHeight="1">
      <c r="A64" s="164" t="s">
        <v>120</v>
      </c>
      <c r="B64" s="162"/>
      <c r="C64" s="162"/>
      <c r="D64" s="162"/>
      <c r="E64" s="162"/>
      <c r="F64" s="162"/>
      <c r="G64" s="162"/>
      <c r="H64" s="112"/>
      <c r="I64" s="112"/>
      <c r="J64" s="155"/>
      <c r="K64" s="144"/>
      <c r="L64" s="118"/>
      <c r="M64" s="118"/>
      <c r="N64" s="118"/>
    </row>
    <row r="65" ht="15" customHeight="1">
      <c r="A65" s="145" t="s">
        <v>121</v>
      </c>
      <c r="B65" s="146"/>
      <c r="C65" s="147"/>
      <c r="D65" s="147"/>
      <c r="E65" s="147"/>
      <c r="F65" s="147"/>
      <c r="G65" s="148"/>
      <c r="H65" s="112"/>
      <c r="I65" s="112"/>
      <c r="J65" s="149"/>
      <c r="K65" s="160"/>
      <c r="L65" s="118"/>
      <c r="M65" s="118"/>
      <c r="N65" s="118"/>
    </row>
    <row r="66" ht="15" customHeight="1">
      <c r="A66" s="145" t="s">
        <v>122</v>
      </c>
      <c r="B66" s="146"/>
      <c r="C66" s="147"/>
      <c r="D66" s="147"/>
      <c r="E66" s="147"/>
      <c r="F66" s="147"/>
      <c r="G66" s="148"/>
      <c r="H66" s="112"/>
      <c r="I66" s="112"/>
      <c r="J66" s="149"/>
      <c r="K66" s="160"/>
      <c r="L66" s="118"/>
      <c r="M66" s="118"/>
      <c r="N66" s="118"/>
    </row>
    <row r="67" ht="15" customHeight="1">
      <c r="A67" s="145" t="s">
        <v>123</v>
      </c>
      <c r="B67" s="146"/>
      <c r="C67" s="147"/>
      <c r="D67" s="147"/>
      <c r="E67" s="147"/>
      <c r="F67" s="147"/>
      <c r="G67" s="148"/>
      <c r="H67" s="112"/>
      <c r="I67" s="112"/>
      <c r="J67" s="149"/>
      <c r="K67" s="160"/>
      <c r="L67" s="118"/>
      <c r="M67" s="118"/>
      <c r="N67" s="118"/>
    </row>
    <row r="68" ht="15" customHeight="1">
      <c r="A68" s="145" t="s">
        <v>124</v>
      </c>
      <c r="B68" s="146"/>
      <c r="C68" s="147"/>
      <c r="D68" s="147"/>
      <c r="E68" s="147"/>
      <c r="F68" s="147"/>
      <c r="G68" s="148"/>
      <c r="H68" s="112"/>
      <c r="I68" s="112"/>
      <c r="J68" s="149"/>
      <c r="K68" s="160"/>
      <c r="L68" s="118"/>
      <c r="M68" s="118"/>
      <c r="N68" s="118"/>
    </row>
    <row r="69" ht="15" customHeight="1">
      <c r="A69" s="145" t="s">
        <v>125</v>
      </c>
      <c r="B69" s="146"/>
      <c r="C69" s="147"/>
      <c r="D69" s="147"/>
      <c r="E69" s="147"/>
      <c r="F69" s="147"/>
      <c r="G69" s="148"/>
      <c r="H69" s="112"/>
      <c r="I69" s="112"/>
      <c r="J69" s="149"/>
      <c r="K69" s="160"/>
      <c r="L69" s="118"/>
      <c r="M69" s="118"/>
      <c r="N69" s="118"/>
    </row>
    <row r="70" ht="5.1500000000000004" customHeight="1">
      <c r="A70" s="152"/>
      <c r="B70" s="162"/>
      <c r="C70" s="162"/>
      <c r="D70" s="162"/>
      <c r="E70" s="162"/>
      <c r="F70" s="162"/>
      <c r="G70" s="156"/>
      <c r="H70" s="112"/>
      <c r="I70" s="112"/>
      <c r="J70" s="157"/>
      <c r="K70" s="160"/>
      <c r="L70" s="118"/>
      <c r="M70" s="118"/>
      <c r="N70" s="118"/>
    </row>
    <row r="71" ht="15" customHeight="1">
      <c r="A71" s="145" t="s">
        <v>126</v>
      </c>
      <c r="B71" s="115" t="s">
        <v>76</v>
      </c>
      <c r="C71" s="158"/>
      <c r="D71" s="158"/>
      <c r="E71" s="158"/>
      <c r="F71" s="158"/>
      <c r="G71" s="181"/>
      <c r="H71" s="112"/>
      <c r="I71" s="112"/>
      <c r="J71" s="151">
        <f t="array" ref="J71">SUM(ROUND(J65:J69,2))</f>
        <v>0</v>
      </c>
      <c r="K71" s="160"/>
      <c r="L71" s="118"/>
      <c r="M71" s="118"/>
      <c r="N71" s="118"/>
    </row>
    <row r="72" ht="15" customHeight="1">
      <c r="A72" s="111"/>
      <c r="B72" s="164"/>
      <c r="C72" s="164"/>
      <c r="D72" s="164"/>
      <c r="E72" s="164"/>
      <c r="F72" s="164"/>
      <c r="G72" s="112"/>
      <c r="H72" s="112"/>
      <c r="I72" s="112"/>
      <c r="J72" s="155"/>
      <c r="K72" s="144"/>
      <c r="L72" s="118"/>
      <c r="M72" s="118"/>
      <c r="N72" s="118"/>
    </row>
    <row r="73" ht="15" customHeight="1">
      <c r="A73" s="164" t="s">
        <v>127</v>
      </c>
      <c r="B73" s="112"/>
      <c r="C73" s="112"/>
      <c r="D73" s="112"/>
      <c r="E73" s="112"/>
      <c r="F73" s="112"/>
      <c r="G73" s="112"/>
      <c r="H73" s="112"/>
      <c r="I73" s="112"/>
      <c r="J73" s="155"/>
      <c r="K73" s="144"/>
      <c r="L73" s="118"/>
      <c r="M73" s="118"/>
      <c r="N73" s="118"/>
    </row>
    <row r="74" ht="14.5">
      <c r="A74" s="145" t="s">
        <v>128</v>
      </c>
      <c r="B74" s="182" t="s">
        <v>129</v>
      </c>
      <c r="C74" s="183"/>
      <c r="D74" s="184"/>
      <c r="E74" s="184"/>
      <c r="F74" s="185" t="s">
        <v>130</v>
      </c>
      <c r="G74" s="186"/>
      <c r="H74" s="112"/>
      <c r="I74" s="112"/>
      <c r="J74" s="151">
        <f>ROUND(J16*0.2,2)</f>
        <v>0</v>
      </c>
      <c r="K74" s="144"/>
      <c r="L74" s="118"/>
      <c r="M74" s="118"/>
      <c r="N74" s="118"/>
    </row>
    <row r="75" ht="14.5">
      <c r="A75" s="145" t="s">
        <v>131</v>
      </c>
      <c r="B75" s="182" t="s">
        <v>15</v>
      </c>
      <c r="C75" s="183"/>
      <c r="D75" s="184"/>
      <c r="E75" s="184"/>
      <c r="F75" s="185" t="s">
        <v>15</v>
      </c>
      <c r="G75" s="186"/>
      <c r="H75" s="112"/>
      <c r="I75" s="112"/>
      <c r="J75" s="187"/>
      <c r="K75" s="144"/>
      <c r="L75" s="118"/>
      <c r="M75" s="118"/>
      <c r="N75" s="118"/>
    </row>
    <row r="76" ht="14.5">
      <c r="A76" s="145" t="s">
        <v>132</v>
      </c>
      <c r="B76" s="182" t="s">
        <v>15</v>
      </c>
      <c r="C76" s="183"/>
      <c r="D76" s="184"/>
      <c r="E76" s="184"/>
      <c r="F76" s="185" t="s">
        <v>15</v>
      </c>
      <c r="G76" s="188"/>
      <c r="H76" s="112"/>
      <c r="I76" s="112"/>
      <c r="J76" s="187"/>
      <c r="K76" s="144"/>
      <c r="L76" s="118"/>
      <c r="M76" s="118"/>
      <c r="N76" s="118"/>
    </row>
    <row r="77" ht="5.1500000000000004" customHeight="1">
      <c r="A77" s="152"/>
      <c r="B77" s="112"/>
      <c r="C77" s="112"/>
      <c r="D77" s="112"/>
      <c r="E77" s="112"/>
      <c r="F77" s="112"/>
      <c r="G77" s="112"/>
      <c r="H77" s="112"/>
      <c r="I77" s="112"/>
      <c r="J77" s="155"/>
      <c r="K77" s="144"/>
      <c r="L77" s="118"/>
      <c r="M77" s="118"/>
      <c r="N77" s="118"/>
    </row>
    <row r="78" ht="14.5">
      <c r="A78" s="145" t="s">
        <v>133</v>
      </c>
      <c r="B78" s="115" t="s">
        <v>76</v>
      </c>
      <c r="C78" s="158"/>
      <c r="D78" s="158"/>
      <c r="E78" s="158"/>
      <c r="F78" s="158"/>
      <c r="G78" s="189"/>
      <c r="H78" s="112"/>
      <c r="I78" s="112"/>
      <c r="J78" s="151">
        <f>+J74+J75+J76</f>
        <v>0</v>
      </c>
      <c r="K78" s="160"/>
      <c r="L78" s="118"/>
      <c r="M78" s="118"/>
      <c r="N78" s="118"/>
    </row>
    <row r="79" ht="14.5">
      <c r="A79" s="152"/>
      <c r="B79" s="112"/>
      <c r="C79" s="112"/>
      <c r="D79" s="112"/>
      <c r="E79" s="112"/>
      <c r="F79" s="112"/>
      <c r="G79" s="112"/>
      <c r="H79" s="112"/>
      <c r="I79" s="112"/>
      <c r="J79" s="155"/>
      <c r="K79" s="144"/>
      <c r="L79" s="118"/>
      <c r="M79" s="118"/>
      <c r="N79" s="118"/>
    </row>
    <row r="80" ht="14.5">
      <c r="A80" s="145" t="s">
        <v>134</v>
      </c>
      <c r="B80" s="190"/>
      <c r="C80" s="191" t="s">
        <v>135</v>
      </c>
      <c r="D80" s="191"/>
      <c r="E80" s="191"/>
      <c r="F80" s="191"/>
      <c r="G80" s="192" t="s">
        <v>136</v>
      </c>
      <c r="H80" s="193">
        <f>J80</f>
        <v>0</v>
      </c>
      <c r="I80" s="112"/>
      <c r="J80" s="151">
        <f>+J16+J26+J35+J44+J53+J62+J71+J78</f>
        <v>0</v>
      </c>
      <c r="K80" s="144"/>
      <c r="L80" s="118"/>
      <c r="M80" s="118"/>
      <c r="N80" s="118"/>
    </row>
    <row r="81">
      <c r="A81" s="161"/>
      <c r="B81" s="112"/>
      <c r="C81" s="112"/>
      <c r="D81" s="112"/>
      <c r="E81" s="112"/>
      <c r="F81" s="112"/>
      <c r="G81" s="112"/>
      <c r="H81" s="112"/>
      <c r="I81" s="112"/>
      <c r="J81" s="112"/>
      <c r="K81" s="144"/>
      <c r="L81" s="118"/>
      <c r="M81" s="118"/>
      <c r="N81" s="118"/>
    </row>
    <row r="82">
      <c r="A82" s="112" t="s">
        <v>137</v>
      </c>
      <c r="B82" s="112"/>
      <c r="C82" s="112"/>
      <c r="D82" s="112"/>
      <c r="E82" s="112"/>
      <c r="F82" s="112"/>
      <c r="G82" s="112"/>
      <c r="H82" s="112"/>
      <c r="I82" s="112"/>
      <c r="J82" s="112"/>
      <c r="K82" s="144"/>
      <c r="L82" s="118"/>
      <c r="M82" s="118"/>
      <c r="N82" s="118"/>
    </row>
    <row r="83">
      <c r="A83" s="112" t="s">
        <v>138</v>
      </c>
      <c r="B83" s="112"/>
      <c r="C83" s="112"/>
      <c r="D83" s="112"/>
      <c r="E83" s="112"/>
      <c r="F83" s="112"/>
      <c r="G83" s="112"/>
      <c r="H83" s="112"/>
      <c r="I83" s="112"/>
      <c r="J83" s="112"/>
      <c r="K83" s="144"/>
      <c r="L83" s="118"/>
      <c r="M83" s="118"/>
      <c r="N83" s="118"/>
    </row>
    <row r="84">
      <c r="A84" s="112" t="s">
        <v>139</v>
      </c>
      <c r="B84" s="112"/>
      <c r="C84" s="112"/>
      <c r="D84" s="112"/>
      <c r="E84" s="112"/>
      <c r="F84" s="112"/>
      <c r="G84" s="112"/>
      <c r="H84" s="112"/>
      <c r="I84" s="112"/>
      <c r="J84" s="112"/>
      <c r="K84" s="144"/>
      <c r="L84" s="118"/>
      <c r="M84" s="118"/>
      <c r="N84" s="118"/>
    </row>
    <row r="85" ht="27" customHeight="1">
      <c r="A85" s="194" t="s">
        <v>140</v>
      </c>
      <c r="B85" s="195"/>
      <c r="C85" s="195"/>
      <c r="D85" s="195"/>
      <c r="E85" s="195"/>
      <c r="F85" s="195"/>
      <c r="G85" s="195"/>
      <c r="H85" s="195"/>
      <c r="I85" s="195"/>
      <c r="J85" s="195"/>
      <c r="K85" s="144"/>
      <c r="L85" s="118"/>
      <c r="M85" s="118"/>
      <c r="N85" s="118"/>
    </row>
    <row r="86">
      <c r="A86" s="112" t="s">
        <v>141</v>
      </c>
      <c r="B86" s="112"/>
      <c r="C86" s="112"/>
      <c r="D86" s="112"/>
      <c r="E86" s="112"/>
      <c r="F86" s="112"/>
      <c r="G86" s="112"/>
      <c r="H86" s="112"/>
      <c r="I86" s="112"/>
      <c r="J86" s="112"/>
      <c r="K86" s="118"/>
      <c r="L86" s="118"/>
      <c r="M86" s="118"/>
      <c r="N86" s="118"/>
    </row>
    <row r="87">
      <c r="A87" s="112" t="s">
        <v>142</v>
      </c>
      <c r="B87" s="112"/>
      <c r="C87" s="112"/>
      <c r="D87" s="112"/>
      <c r="E87" s="112"/>
      <c r="F87" s="112"/>
      <c r="G87" s="112"/>
      <c r="H87" s="112"/>
      <c r="I87" s="112"/>
      <c r="J87" s="112"/>
      <c r="K87" s="118"/>
      <c r="L87" s="118"/>
      <c r="M87" s="118"/>
      <c r="N87" s="118"/>
    </row>
    <row r="88">
      <c r="A88" s="118"/>
      <c r="B88" s="118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</row>
    <row r="89">
      <c r="A89" s="118"/>
      <c r="B89" s="118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</row>
    <row r="90">
      <c r="A90" s="118"/>
      <c r="B90" s="118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</row>
    <row r="91">
      <c r="A91" s="118"/>
      <c r="B91" s="118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</row>
    <row r="92">
      <c r="A92" s="118"/>
      <c r="B92" s="118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</row>
    <row r="93">
      <c r="A93" s="118"/>
      <c r="B93" s="118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</row>
    <row r="94">
      <c r="A94" s="118"/>
      <c r="B94" s="118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</row>
    <row r="95">
      <c r="A95" s="118"/>
      <c r="B95" s="118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</row>
  </sheetData>
  <sheetProtection algorithmName="SHA-512" hashValue="JRotxHcpBipOsd3yUniKMxf/L8+5rd6BLf/U1qlbSu8ITnxXaknxzn5XiheBW6e1HsR2JSGaj8jYROOgxhdbKA==" saltValue="d0eDE9tzTr3MLWI1FMK8Nw==" spinCount="100000" autoFilter="1" deleteColumns="1" deleteRows="1" formatCells="1" formatColumns="1" formatRows="1" insertColumns="1" insertHyperlinks="1" insertRows="1" objects="0" pivotTables="1" scenarios="0" selectLockedCells="1" selectUnlockedCells="0" sheet="1" sort="1"/>
  <protectedRanges>
    <protectedRange name="Plage7" sqref="H20:H24"/>
    <protectedRange name="Plage1_1_2" sqref="F4"/>
    <protectedRange name="Plage1" sqref="F3"/>
    <protectedRange name="Plage1_1_1" sqref="B80:G80"/>
    <protectedRange name="Plage1_2" sqref="H1:J1"/>
    <protectedRange name="Plage1_1_1_1" sqref="E4"/>
    <protectedRange name="Plage1_1" sqref="E1:E3 H61:I80 B61:G64 H19 J17:J19 B1:D4 B52:I55 B70:G79 B5:J9 A1:A80 B15:I18"/>
  </protectedRanges>
  <mergeCells count="53">
    <mergeCell ref="F1:G1"/>
    <mergeCell ref="H1:J1"/>
    <mergeCell ref="F2:G2"/>
    <mergeCell ref="H2:J2"/>
    <mergeCell ref="F3:G3"/>
    <mergeCell ref="H3:J3"/>
    <mergeCell ref="B30:G30"/>
    <mergeCell ref="F4:G4"/>
    <mergeCell ref="H4:J4"/>
    <mergeCell ref="B5:B7"/>
    <mergeCell ref="B10:G10"/>
    <mergeCell ref="B11:G11"/>
    <mergeCell ref="B12:G12"/>
    <mergeCell ref="B13:G13"/>
    <mergeCell ref="B14:G14"/>
    <mergeCell ref="B16:G16"/>
    <mergeCell ref="B26:G26"/>
    <mergeCell ref="B29:G29"/>
    <mergeCell ref="B48:G48"/>
    <mergeCell ref="B31:G31"/>
    <mergeCell ref="B32:G32"/>
    <mergeCell ref="B33:G33"/>
    <mergeCell ref="B35:G35"/>
    <mergeCell ref="B38:G38"/>
    <mergeCell ref="B39:G39"/>
    <mergeCell ref="B40:G40"/>
    <mergeCell ref="B41:G41"/>
    <mergeCell ref="B42:G42"/>
    <mergeCell ref="B44:G44"/>
    <mergeCell ref="B47:G47"/>
    <mergeCell ref="B66:G66"/>
    <mergeCell ref="B49:G49"/>
    <mergeCell ref="B50:G50"/>
    <mergeCell ref="B51:G51"/>
    <mergeCell ref="B53:G53"/>
    <mergeCell ref="B56:G56"/>
    <mergeCell ref="B57:G57"/>
    <mergeCell ref="B58:G58"/>
    <mergeCell ref="B59:G59"/>
    <mergeCell ref="B60:G60"/>
    <mergeCell ref="B62:G62"/>
    <mergeCell ref="B65:G65"/>
    <mergeCell ref="B67:G67"/>
    <mergeCell ref="B68:G68"/>
    <mergeCell ref="B69:G69"/>
    <mergeCell ref="B71:G71"/>
    <mergeCell ref="B74:C74"/>
    <mergeCell ref="F74:G74"/>
    <mergeCell ref="B75:C75"/>
    <mergeCell ref="F75:G75"/>
    <mergeCell ref="B76:C76"/>
    <mergeCell ref="F76:G76"/>
    <mergeCell ref="A85:J85"/>
  </mergeCells>
  <printOptions headings="0" gridLines="0" horizontalCentered="1"/>
  <pageMargins left="0.19685039370078738" right="0.19685039370078738" top="0.39370078740157477" bottom="0.39370078740157477" header="0.39370078740157477" footer="0.39370078740157477"/>
  <pageSetup paperSize="9" scale="64" fitToWidth="1" fitToHeight="1" pageOrder="downThenOver" orientation="portrait" usePrinterDefaults="1" blackAndWhite="0" draft="0" cellComments="none" useFirstPageNumber="0" errors="displayed" horizontalDpi="600" verticalDpi="300" copies="1"/>
  <headerFooter>
    <oddFooter>&amp;R
</oddFooter>
  </headerFooter>
  <legacyDrawing r:id="rId3"/>
</worksheet>
</file>

<file path=customXml/_rels/item1.xml.rels><?xml version="1.0" encoding="UTF-8" standalone="yes"?><Relationships xmlns="http://schemas.openxmlformats.org/package/2006/relationships"><Relationship  Id="rId1" Type="http://schemas.openxmlformats.org/officeDocument/2006/relationships/customXmlProps" Target="itemProps1.xml"/></Relationships>
</file>

<file path=customXml/_rels/item2.xml.rels><?xml version="1.0" encoding="UTF-8" standalone="yes"?><Relationships xmlns="http://schemas.openxmlformats.org/package/2006/relationships"><Relationship  Id="rId1" Type="http://schemas.openxmlformats.org/officeDocument/2006/relationships/customXmlProps" Target="itemProps2.xml"/></Relationships>
</file>

<file path=customXml/_rels/item3.xml.rels><?xml version="1.0" encoding="UTF-8" standalone="yes"?><Relationships xmlns="http://schemas.openxmlformats.org/package/2006/relationships"><Relationship 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AB61795446644FB0DA7492F900A61E" ma:contentTypeVersion="2" ma:contentTypeDescription="Crée un document." ma:contentTypeScope="" ma:versionID="7cdbffc2edf3bba1de4619f27714694c">
  <xsd:schema xmlns:xsd="http://www.w3.org/2001/XMLSchema" xmlns:xs="http://www.w3.org/2001/XMLSchema" xmlns:p="http://schemas.microsoft.com/office/2006/metadata/properties" xmlns:ns2="cb6e591a-035b-479a-a61e-f77cf1c6eb7c" targetNamespace="http://schemas.microsoft.com/office/2006/metadata/properties" ma:root="true" ma:fieldsID="704a4b472b050062a495951e02414a1e" ns2:_="">
    <xsd:import namespace="cb6e591a-035b-479a-a61e-f77cf1c6eb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e591a-035b-479a-a61e-f77cf1c6eb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D95E3F3-349F-488E-8C6F-F24D0A8C71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6e591a-035b-479a-a61e-f77cf1c6eb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D63186-5E6D-4590-AB4B-9E56CA9423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E733DDB-3A41-4DD3-B0FB-E810C65CE20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cb6e591a-035b-479a-a61e-f77cf1c6eb7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onlyoffice/8.3.3.18</Application>
  <DocSecurity>0</DocSecurity>
  <ScaleCrop>0</ScaleCrop>
  <HeadingPairs>
    <vt:vector size="0" baseType="variant"/>
  </HeadingPairs>
  <TitlesOfParts>
    <vt:vector size="0" baseType="lpstr"/>
  </TitlesOfParts>
  <Company>Ministère de la Défense</Company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inconnu INCONNU</cp:lastModifiedBy>
  <cp:revision>1</cp:revision>
  <dcterms:created xsi:type="dcterms:W3CDTF">2009-02-09T15:49:06Z</dcterms:created>
  <dcterms:modified xsi:type="dcterms:W3CDTF">2026-03-24T09:00:47Z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0x010100C1AB61795446644FB0DA7492F900A61E</vt:lpwstr>
  </property>
  <property fmtid="{D5CDD505-2E9C-101B-9397-08002B2CF9AE}" pid="3" name="AuthorIds_UIVersion_1024">
    <vt:lpwstr>15</vt:lpwstr>
  </property>
</Properties>
</file>